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pena\OneDrive\21-Transparencia\"/>
    </mc:Choice>
  </mc:AlternateContent>
  <xr:revisionPtr revIDLastSave="0" documentId="13_ncr:1_{341D13AA-02A5-49A5-9B70-4C24B7680CAF}" xr6:coauthVersionLast="47" xr6:coauthVersionMax="47" xr10:uidLastSave="{00000000-0000-0000-0000-000000000000}"/>
  <workbookProtection workbookAlgorithmName="SHA-512" workbookHashValue="c94xhAcyAeOvDHpXn6OteGhxBGEH08unbV9IHVt46kJoVDuf6BX623yUOn4azN6schYffrDoVz4Z3fUm6dWKEQ==" workbookSaltValue="WaK4afj1SLjMwnWlMmsesw==" workbookSpinCount="100000" lockStructure="1"/>
  <bookViews>
    <workbookView xWindow="-110" yWindow="-110" windowWidth="19420" windowHeight="10420" firstSheet="5" activeTab="8" xr2:uid="{00000000-000D-0000-FFFF-FFFF00000000}"/>
  </bookViews>
  <sheets>
    <sheet name="Flujo de contactos" sheetId="12" r:id="rId1"/>
    <sheet name="Hoja1" sheetId="15" state="hidden" r:id="rId2"/>
    <sheet name="Razones de contacto" sheetId="13" r:id="rId3"/>
    <sheet name="Experiencia del usuario" sheetId="14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definedNames>
    <definedName name="_xlnm._FilterDatabase" localSheetId="6" hidden="1">'Información Financiera'!$B$4:$D$38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1" l="1"/>
  <c r="C63" i="11"/>
  <c r="D59" i="11"/>
  <c r="C59" i="11"/>
  <c r="D62" i="4"/>
  <c r="C62" i="4"/>
  <c r="D58" i="4"/>
  <c r="C58" i="4"/>
  <c r="E62" i="5"/>
  <c r="E58" i="5"/>
  <c r="E54" i="5"/>
  <c r="D62" i="5"/>
  <c r="C62" i="5"/>
  <c r="D58" i="5"/>
  <c r="C58" i="5"/>
  <c r="D54" i="5"/>
  <c r="C54" i="5"/>
  <c r="C59" i="7"/>
  <c r="S59" i="1"/>
  <c r="Q59" i="1"/>
  <c r="K59" i="1"/>
  <c r="L59" i="1"/>
  <c r="M59" i="1"/>
  <c r="N59" i="1"/>
  <c r="P59" i="1" s="1"/>
  <c r="J59" i="1"/>
  <c r="D59" i="1"/>
  <c r="E59" i="1"/>
  <c r="F59" i="1"/>
  <c r="G59" i="1"/>
  <c r="C59" i="1"/>
  <c r="B87" i="1"/>
  <c r="B89" i="7"/>
  <c r="B67" i="5"/>
  <c r="B69" i="11"/>
  <c r="B67" i="4"/>
  <c r="D55" i="11"/>
  <c r="C55" i="11"/>
  <c r="D51" i="11"/>
  <c r="C51" i="11"/>
  <c r="D47" i="11"/>
  <c r="C47" i="11"/>
  <c r="D43" i="11"/>
  <c r="C43" i="11"/>
  <c r="D39" i="11"/>
  <c r="C39" i="11"/>
  <c r="D35" i="11"/>
  <c r="C35" i="11"/>
  <c r="D31" i="11"/>
  <c r="C31" i="11"/>
  <c r="D27" i="11"/>
  <c r="C27" i="11"/>
  <c r="D23" i="11"/>
  <c r="C23" i="11"/>
  <c r="D19" i="11"/>
  <c r="C19" i="11"/>
  <c r="D15" i="11"/>
  <c r="C15" i="11"/>
  <c r="D11" i="11"/>
  <c r="C11" i="11"/>
  <c r="D7" i="11"/>
  <c r="C7" i="11"/>
  <c r="D54" i="4"/>
  <c r="C54" i="4"/>
  <c r="D50" i="4"/>
  <c r="C50" i="4"/>
  <c r="D46" i="4"/>
  <c r="C46" i="4"/>
  <c r="D42" i="4"/>
  <c r="C42" i="4"/>
  <c r="D38" i="4"/>
  <c r="C38" i="4"/>
  <c r="D34" i="4"/>
  <c r="C34" i="4"/>
  <c r="D30" i="4"/>
  <c r="C30" i="4"/>
  <c r="D26" i="4"/>
  <c r="C26" i="4"/>
  <c r="D22" i="4"/>
  <c r="C22" i="4"/>
  <c r="D18" i="4"/>
  <c r="C18" i="4"/>
  <c r="D14" i="4"/>
  <c r="C14" i="4"/>
  <c r="D10" i="4"/>
  <c r="C10" i="4"/>
  <c r="D6" i="4"/>
  <c r="C6" i="4"/>
  <c r="E50" i="5"/>
  <c r="D50" i="5"/>
  <c r="C50" i="5"/>
  <c r="E46" i="5"/>
  <c r="D46" i="5"/>
  <c r="C46" i="5"/>
  <c r="E42" i="5"/>
  <c r="D42" i="5"/>
  <c r="C42" i="5"/>
  <c r="E38" i="5"/>
  <c r="D38" i="5"/>
  <c r="C38" i="5"/>
  <c r="E34" i="5"/>
  <c r="D34" i="5"/>
  <c r="C34" i="5"/>
  <c r="E30" i="5"/>
  <c r="D30" i="5"/>
  <c r="C30" i="5"/>
  <c r="E26" i="5"/>
  <c r="D26" i="5"/>
  <c r="C26" i="5"/>
  <c r="E22" i="5"/>
  <c r="D22" i="5"/>
  <c r="C22" i="5"/>
  <c r="E18" i="5"/>
  <c r="D18" i="5"/>
  <c r="C18" i="5"/>
  <c r="E10" i="5"/>
  <c r="D10" i="5"/>
  <c r="C10" i="5"/>
  <c r="D6" i="5"/>
  <c r="C6" i="5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S63" i="1"/>
  <c r="Q63" i="1"/>
  <c r="R63" i="1" s="1"/>
  <c r="N63" i="1"/>
  <c r="M63" i="1"/>
  <c r="O63" i="1" s="1"/>
  <c r="L63" i="1"/>
  <c r="K63" i="1"/>
  <c r="J63" i="1"/>
  <c r="H63" i="1"/>
  <c r="G63" i="1"/>
  <c r="F63" i="1"/>
  <c r="E63" i="1"/>
  <c r="D63" i="1"/>
  <c r="C63" i="1"/>
  <c r="R62" i="1"/>
  <c r="P62" i="1"/>
  <c r="O62" i="1"/>
  <c r="R61" i="1"/>
  <c r="P61" i="1"/>
  <c r="O61" i="1"/>
  <c r="R60" i="1"/>
  <c r="P60" i="1"/>
  <c r="O60" i="1"/>
  <c r="R59" i="1"/>
  <c r="H59" i="1"/>
  <c r="R58" i="1"/>
  <c r="P58" i="1"/>
  <c r="O58" i="1"/>
  <c r="R57" i="1"/>
  <c r="P57" i="1"/>
  <c r="O57" i="1"/>
  <c r="R56" i="1"/>
  <c r="P56" i="1"/>
  <c r="O56" i="1"/>
  <c r="S55" i="1"/>
  <c r="Q55" i="1"/>
  <c r="N55" i="1"/>
  <c r="P55" i="1" s="1"/>
  <c r="M55" i="1"/>
  <c r="L55" i="1"/>
  <c r="K55" i="1"/>
  <c r="J55" i="1"/>
  <c r="H55" i="1"/>
  <c r="G55" i="1"/>
  <c r="F55" i="1"/>
  <c r="E55" i="1"/>
  <c r="D55" i="1"/>
  <c r="C55" i="1"/>
  <c r="R54" i="1"/>
  <c r="P54" i="1"/>
  <c r="O54" i="1"/>
  <c r="R53" i="1"/>
  <c r="P53" i="1"/>
  <c r="O53" i="1"/>
  <c r="R52" i="1"/>
  <c r="P52" i="1"/>
  <c r="O52" i="1"/>
  <c r="I52" i="1"/>
  <c r="I53" i="1" s="1"/>
  <c r="I54" i="1" s="1"/>
  <c r="S51" i="1"/>
  <c r="Q51" i="1"/>
  <c r="R51" i="1" s="1"/>
  <c r="N51" i="1"/>
  <c r="M51" i="1"/>
  <c r="O51" i="1" s="1"/>
  <c r="L51" i="1"/>
  <c r="K51" i="1"/>
  <c r="J51" i="1"/>
  <c r="I51" i="1"/>
  <c r="H51" i="1"/>
  <c r="G51" i="1"/>
  <c r="F51" i="1"/>
  <c r="E51" i="1"/>
  <c r="D51" i="1"/>
  <c r="C51" i="1"/>
  <c r="R50" i="1"/>
  <c r="P50" i="1"/>
  <c r="O50" i="1"/>
  <c r="R49" i="1"/>
  <c r="P49" i="1"/>
  <c r="O49" i="1"/>
  <c r="R48" i="1"/>
  <c r="P48" i="1"/>
  <c r="O48" i="1"/>
  <c r="S47" i="1"/>
  <c r="R47" i="1"/>
  <c r="Q47" i="1"/>
  <c r="N47" i="1"/>
  <c r="P47" i="1" s="1"/>
  <c r="M47" i="1"/>
  <c r="O47" i="1" s="1"/>
  <c r="L47" i="1"/>
  <c r="K47" i="1"/>
  <c r="J47" i="1"/>
  <c r="I47" i="1"/>
  <c r="H47" i="1"/>
  <c r="G47" i="1"/>
  <c r="F47" i="1"/>
  <c r="E47" i="1"/>
  <c r="D47" i="1"/>
  <c r="C47" i="1"/>
  <c r="R46" i="1"/>
  <c r="P46" i="1"/>
  <c r="O46" i="1"/>
  <c r="R45" i="1"/>
  <c r="P45" i="1"/>
  <c r="O45" i="1"/>
  <c r="R44" i="1"/>
  <c r="P44" i="1"/>
  <c r="O44" i="1"/>
  <c r="S43" i="1"/>
  <c r="Q43" i="1"/>
  <c r="R43" i="1" s="1"/>
  <c r="N43" i="1"/>
  <c r="M43" i="1"/>
  <c r="O43" i="1" s="1"/>
  <c r="L43" i="1"/>
  <c r="K43" i="1"/>
  <c r="J43" i="1"/>
  <c r="I43" i="1"/>
  <c r="H43" i="1"/>
  <c r="G43" i="1"/>
  <c r="F43" i="1"/>
  <c r="E43" i="1"/>
  <c r="D43" i="1"/>
  <c r="C43" i="1"/>
  <c r="R42" i="1"/>
  <c r="P42" i="1"/>
  <c r="O42" i="1"/>
  <c r="R41" i="1"/>
  <c r="P41" i="1"/>
  <c r="O41" i="1"/>
  <c r="R40" i="1"/>
  <c r="P40" i="1"/>
  <c r="O40" i="1"/>
  <c r="S39" i="1"/>
  <c r="Q39" i="1"/>
  <c r="R39" i="1" s="1"/>
  <c r="N39" i="1"/>
  <c r="P39" i="1" s="1"/>
  <c r="M39" i="1"/>
  <c r="O39" i="1" s="1"/>
  <c r="L39" i="1"/>
  <c r="K39" i="1"/>
  <c r="J39" i="1"/>
  <c r="I39" i="1"/>
  <c r="H39" i="1"/>
  <c r="G39" i="1"/>
  <c r="F39" i="1"/>
  <c r="E39" i="1"/>
  <c r="D39" i="1"/>
  <c r="C39" i="1"/>
  <c r="R38" i="1"/>
  <c r="P38" i="1"/>
  <c r="O38" i="1"/>
  <c r="R37" i="1"/>
  <c r="P37" i="1"/>
  <c r="O37" i="1"/>
  <c r="R36" i="1"/>
  <c r="P36" i="1"/>
  <c r="O36" i="1"/>
  <c r="S35" i="1"/>
  <c r="Q35" i="1"/>
  <c r="R35" i="1" s="1"/>
  <c r="N35" i="1"/>
  <c r="P35" i="1" s="1"/>
  <c r="M35" i="1"/>
  <c r="O35" i="1" s="1"/>
  <c r="L35" i="1"/>
  <c r="K35" i="1"/>
  <c r="J35" i="1"/>
  <c r="I35" i="1"/>
  <c r="H35" i="1"/>
  <c r="G35" i="1"/>
  <c r="F35" i="1"/>
  <c r="E35" i="1"/>
  <c r="D35" i="1"/>
  <c r="C35" i="1"/>
  <c r="R34" i="1"/>
  <c r="P34" i="1"/>
  <c r="O34" i="1"/>
  <c r="R33" i="1"/>
  <c r="P33" i="1"/>
  <c r="O33" i="1"/>
  <c r="R32" i="1"/>
  <c r="P32" i="1"/>
  <c r="O32" i="1"/>
  <c r="S31" i="1"/>
  <c r="Q31" i="1"/>
  <c r="R31" i="1" s="1"/>
  <c r="N31" i="1"/>
  <c r="P31" i="1" s="1"/>
  <c r="M31" i="1"/>
  <c r="O31" i="1" s="1"/>
  <c r="L31" i="1"/>
  <c r="K31" i="1"/>
  <c r="J31" i="1"/>
  <c r="I31" i="1"/>
  <c r="H31" i="1"/>
  <c r="G31" i="1"/>
  <c r="F31" i="1"/>
  <c r="E31" i="1"/>
  <c r="D31" i="1"/>
  <c r="C31" i="1"/>
  <c r="R30" i="1"/>
  <c r="P30" i="1"/>
  <c r="O30" i="1"/>
  <c r="R29" i="1"/>
  <c r="P29" i="1"/>
  <c r="O29" i="1"/>
  <c r="R28" i="1"/>
  <c r="P28" i="1"/>
  <c r="O28" i="1"/>
  <c r="S27" i="1"/>
  <c r="Q27" i="1"/>
  <c r="R27" i="1" s="1"/>
  <c r="N27" i="1"/>
  <c r="P27" i="1" s="1"/>
  <c r="M27" i="1"/>
  <c r="L27" i="1"/>
  <c r="K27" i="1"/>
  <c r="J27" i="1"/>
  <c r="I27" i="1"/>
  <c r="H27" i="1"/>
  <c r="G27" i="1"/>
  <c r="F27" i="1"/>
  <c r="E27" i="1"/>
  <c r="D27" i="1"/>
  <c r="C27" i="1"/>
  <c r="R26" i="1"/>
  <c r="P26" i="1"/>
  <c r="O26" i="1"/>
  <c r="R25" i="1"/>
  <c r="P25" i="1"/>
  <c r="O25" i="1"/>
  <c r="R24" i="1"/>
  <c r="P24" i="1"/>
  <c r="O24" i="1"/>
  <c r="S23" i="1"/>
  <c r="Q23" i="1"/>
  <c r="R23" i="1" s="1"/>
  <c r="N23" i="1"/>
  <c r="M23" i="1"/>
  <c r="L23" i="1"/>
  <c r="K23" i="1"/>
  <c r="J23" i="1"/>
  <c r="I23" i="1"/>
  <c r="H23" i="1"/>
  <c r="G23" i="1"/>
  <c r="F23" i="1"/>
  <c r="E23" i="1"/>
  <c r="D23" i="1"/>
  <c r="C23" i="1"/>
  <c r="R22" i="1"/>
  <c r="P22" i="1"/>
  <c r="O22" i="1"/>
  <c r="R21" i="1"/>
  <c r="P21" i="1"/>
  <c r="O21" i="1"/>
  <c r="R20" i="1"/>
  <c r="P20" i="1"/>
  <c r="O20" i="1"/>
  <c r="S19" i="1"/>
  <c r="Q19" i="1"/>
  <c r="R19" i="1" s="1"/>
  <c r="N19" i="1"/>
  <c r="M19" i="1"/>
  <c r="O19" i="1" s="1"/>
  <c r="L19" i="1"/>
  <c r="K19" i="1"/>
  <c r="J19" i="1"/>
  <c r="I19" i="1"/>
  <c r="H19" i="1"/>
  <c r="G19" i="1"/>
  <c r="F19" i="1"/>
  <c r="E19" i="1"/>
  <c r="D19" i="1"/>
  <c r="C19" i="1"/>
  <c r="R18" i="1"/>
  <c r="P18" i="1"/>
  <c r="O18" i="1"/>
  <c r="R17" i="1"/>
  <c r="P17" i="1"/>
  <c r="O17" i="1"/>
  <c r="R16" i="1"/>
  <c r="P16" i="1"/>
  <c r="O16" i="1"/>
  <c r="S15" i="1"/>
  <c r="Q15" i="1"/>
  <c r="R15" i="1" s="1"/>
  <c r="P15" i="1"/>
  <c r="O15" i="1"/>
  <c r="I15" i="1"/>
  <c r="H15" i="1"/>
  <c r="R14" i="1"/>
  <c r="P14" i="1"/>
  <c r="O14" i="1"/>
  <c r="R13" i="1"/>
  <c r="P13" i="1"/>
  <c r="O13" i="1"/>
  <c r="R12" i="1"/>
  <c r="P12" i="1"/>
  <c r="O12" i="1"/>
  <c r="S11" i="1"/>
  <c r="Q11" i="1"/>
  <c r="R11" i="1" s="1"/>
  <c r="N11" i="1"/>
  <c r="M11" i="1"/>
  <c r="O11" i="1" s="1"/>
  <c r="L11" i="1"/>
  <c r="K11" i="1"/>
  <c r="J11" i="1"/>
  <c r="I11" i="1"/>
  <c r="H11" i="1"/>
  <c r="G11" i="1"/>
  <c r="F11" i="1"/>
  <c r="E11" i="1"/>
  <c r="D11" i="1"/>
  <c r="C11" i="1"/>
  <c r="R10" i="1"/>
  <c r="P10" i="1"/>
  <c r="O10" i="1"/>
  <c r="R9" i="1"/>
  <c r="P9" i="1"/>
  <c r="O9" i="1"/>
  <c r="R8" i="1"/>
  <c r="P8" i="1"/>
  <c r="O8" i="1"/>
  <c r="S7" i="1"/>
  <c r="R7" i="1" s="1"/>
  <c r="Q7" i="1"/>
  <c r="N7" i="1"/>
  <c r="M7" i="1"/>
  <c r="O7" i="1" s="1"/>
  <c r="L7" i="1"/>
  <c r="K7" i="1"/>
  <c r="J7" i="1"/>
  <c r="I7" i="1"/>
  <c r="H7" i="1"/>
  <c r="G7" i="1"/>
  <c r="F7" i="1"/>
  <c r="E7" i="1"/>
  <c r="D7" i="1"/>
  <c r="C7" i="1"/>
  <c r="R6" i="1"/>
  <c r="P6" i="1"/>
  <c r="O6" i="1"/>
  <c r="R5" i="1"/>
  <c r="P5" i="1"/>
  <c r="O5" i="1"/>
  <c r="J755" i="13"/>
  <c r="J756" i="13"/>
  <c r="J757" i="13"/>
  <c r="J758" i="13"/>
  <c r="J759" i="13"/>
  <c r="J760" i="13"/>
  <c r="J761" i="13"/>
  <c r="J762" i="13"/>
  <c r="J763" i="13"/>
  <c r="J764" i="13"/>
  <c r="J765" i="13"/>
  <c r="J766" i="13"/>
  <c r="J768" i="13"/>
  <c r="J754" i="13"/>
  <c r="C772" i="13"/>
  <c r="F772" i="13"/>
  <c r="G772" i="13"/>
  <c r="H772" i="13"/>
  <c r="I772" i="13"/>
  <c r="E772" i="13"/>
  <c r="D772" i="13"/>
  <c r="C63" i="12"/>
  <c r="D63" i="12"/>
  <c r="E63" i="12"/>
  <c r="F63" i="12"/>
  <c r="G63" i="12"/>
  <c r="H63" i="12"/>
  <c r="B63" i="12"/>
  <c r="J772" i="13" l="1"/>
  <c r="P63" i="1"/>
  <c r="P43" i="1"/>
  <c r="P51" i="1"/>
  <c r="P19" i="1"/>
  <c r="P7" i="1"/>
  <c r="O55" i="1"/>
  <c r="P11" i="1"/>
  <c r="P23" i="1"/>
  <c r="R55" i="1"/>
  <c r="I56" i="1"/>
  <c r="I57" i="1" s="1"/>
  <c r="I58" i="1" s="1"/>
  <c r="I55" i="1"/>
  <c r="O27" i="1"/>
  <c r="O59" i="1"/>
  <c r="O23" i="1"/>
  <c r="I59" i="1" l="1"/>
  <c r="I60" i="1"/>
  <c r="I61" i="1" s="1"/>
  <c r="I62" i="1" s="1"/>
  <c r="I63" i="1" s="1"/>
  <c r="I62" i="12"/>
  <c r="C753" i="13"/>
  <c r="J736" i="13"/>
  <c r="J737" i="13"/>
  <c r="J738" i="13"/>
  <c r="J739" i="13"/>
  <c r="J740" i="13"/>
  <c r="J741" i="13"/>
  <c r="J742" i="13"/>
  <c r="J743" i="13"/>
  <c r="J744" i="13"/>
  <c r="J745" i="13"/>
  <c r="J746" i="13"/>
  <c r="J748" i="13"/>
  <c r="J749" i="13"/>
  <c r="J751" i="13"/>
  <c r="J752" i="13"/>
  <c r="J735" i="13"/>
  <c r="I753" i="13"/>
  <c r="H753" i="13"/>
  <c r="G753" i="13"/>
  <c r="F753" i="13"/>
  <c r="E753" i="13"/>
  <c r="D753" i="13"/>
  <c r="I61" i="12"/>
  <c r="C734" i="13"/>
  <c r="C773" i="13" s="1"/>
  <c r="J717" i="13"/>
  <c r="J718" i="13"/>
  <c r="J719" i="13"/>
  <c r="J720" i="13"/>
  <c r="J721" i="13"/>
  <c r="J722" i="13"/>
  <c r="J723" i="13"/>
  <c r="J724" i="13"/>
  <c r="J725" i="13"/>
  <c r="J726" i="13"/>
  <c r="J727" i="13"/>
  <c r="J729" i="13"/>
  <c r="J730" i="13"/>
  <c r="J731" i="13"/>
  <c r="J732" i="13"/>
  <c r="J733" i="13"/>
  <c r="J716" i="13"/>
  <c r="I734" i="13"/>
  <c r="I773" i="13" s="1"/>
  <c r="H734" i="13"/>
  <c r="H773" i="13" s="1"/>
  <c r="G734" i="13"/>
  <c r="G773" i="13" s="1"/>
  <c r="F734" i="13"/>
  <c r="E734" i="13"/>
  <c r="D734" i="13"/>
  <c r="D773" i="13" s="1"/>
  <c r="I60" i="12"/>
  <c r="E773" i="13" l="1"/>
  <c r="F773" i="13"/>
  <c r="I63" i="12"/>
  <c r="J753" i="13"/>
  <c r="J734" i="13"/>
  <c r="J773" i="13" s="1"/>
  <c r="G43" i="12"/>
  <c r="C59" i="12" l="1"/>
  <c r="D59" i="12"/>
  <c r="E59" i="12"/>
  <c r="F59" i="12"/>
  <c r="G59" i="12"/>
  <c r="H59" i="12"/>
  <c r="B59" i="12"/>
  <c r="J697" i="13"/>
  <c r="J698" i="13"/>
  <c r="J699" i="13"/>
  <c r="J700" i="13"/>
  <c r="J701" i="13"/>
  <c r="J702" i="13"/>
  <c r="J703" i="13"/>
  <c r="J704" i="13"/>
  <c r="J705" i="13"/>
  <c r="J706" i="13"/>
  <c r="J707" i="13"/>
  <c r="J708" i="13"/>
  <c r="J710" i="13"/>
  <c r="J712" i="13"/>
  <c r="J713" i="13"/>
  <c r="J696" i="13"/>
  <c r="I714" i="13"/>
  <c r="H714" i="13"/>
  <c r="G714" i="13"/>
  <c r="F714" i="13"/>
  <c r="E714" i="13"/>
  <c r="D714" i="13"/>
  <c r="J678" i="13"/>
  <c r="J679" i="13"/>
  <c r="J680" i="13"/>
  <c r="J681" i="13"/>
  <c r="J682" i="13"/>
  <c r="J683" i="13"/>
  <c r="J684" i="13"/>
  <c r="J685" i="13"/>
  <c r="J686" i="13"/>
  <c r="J687" i="13"/>
  <c r="J688" i="13"/>
  <c r="J689" i="13"/>
  <c r="J690" i="13"/>
  <c r="J691" i="13"/>
  <c r="J692" i="13"/>
  <c r="J693" i="13"/>
  <c r="J694" i="13"/>
  <c r="J677" i="13"/>
  <c r="I695" i="13"/>
  <c r="H695" i="13"/>
  <c r="G695" i="13"/>
  <c r="F695" i="13"/>
  <c r="E695" i="13"/>
  <c r="D695" i="13"/>
  <c r="J659" i="13"/>
  <c r="J660" i="13"/>
  <c r="J661" i="13"/>
  <c r="J662" i="13"/>
  <c r="J663" i="13"/>
  <c r="J664" i="13"/>
  <c r="J665" i="13"/>
  <c r="J666" i="13"/>
  <c r="J667" i="13"/>
  <c r="J668" i="13"/>
  <c r="J669" i="13"/>
  <c r="J670" i="13"/>
  <c r="J672" i="13"/>
  <c r="J675" i="13"/>
  <c r="J658" i="13"/>
  <c r="I676" i="13"/>
  <c r="H676" i="13"/>
  <c r="G676" i="13"/>
  <c r="G715" i="13" s="1"/>
  <c r="F676" i="13"/>
  <c r="F715" i="13" s="1"/>
  <c r="E676" i="13"/>
  <c r="D676" i="13"/>
  <c r="H715" i="13" l="1"/>
  <c r="I715" i="13"/>
  <c r="D715" i="13"/>
  <c r="E715" i="13"/>
  <c r="C714" i="13"/>
  <c r="C695" i="13"/>
  <c r="J695" i="13" s="1"/>
  <c r="C676" i="13"/>
  <c r="J676" i="13" s="1"/>
  <c r="I58" i="12"/>
  <c r="H55" i="12"/>
  <c r="I57" i="12"/>
  <c r="C715" i="13" l="1"/>
  <c r="J715" i="13" s="1"/>
  <c r="J714" i="13"/>
  <c r="I56" i="12"/>
  <c r="I59" i="12" s="1"/>
  <c r="G618" i="13" l="1"/>
  <c r="C55" i="12"/>
  <c r="D55" i="12"/>
  <c r="E55" i="12"/>
  <c r="F55" i="12"/>
  <c r="G55" i="12"/>
  <c r="B55" i="12"/>
  <c r="C656" i="13"/>
  <c r="J639" i="13"/>
  <c r="J640" i="13"/>
  <c r="J641" i="13"/>
  <c r="J642" i="13"/>
  <c r="J643" i="13"/>
  <c r="J644" i="13"/>
  <c r="J645" i="13"/>
  <c r="J646" i="13"/>
  <c r="J647" i="13"/>
  <c r="J648" i="13"/>
  <c r="J649" i="13"/>
  <c r="J652" i="13"/>
  <c r="J654" i="13"/>
  <c r="J655" i="13"/>
  <c r="J638" i="13"/>
  <c r="G656" i="13"/>
  <c r="H656" i="13"/>
  <c r="I656" i="13"/>
  <c r="F656" i="13"/>
  <c r="E656" i="13"/>
  <c r="D656" i="13"/>
  <c r="I54" i="12"/>
  <c r="J620" i="13"/>
  <c r="J621" i="13"/>
  <c r="J622" i="13"/>
  <c r="J623" i="13"/>
  <c r="J624" i="13"/>
  <c r="J625" i="13"/>
  <c r="J626" i="13"/>
  <c r="J627" i="13"/>
  <c r="J628" i="13"/>
  <c r="J629" i="13"/>
  <c r="J630" i="13"/>
  <c r="J631" i="13"/>
  <c r="J633" i="13"/>
  <c r="J634" i="13"/>
  <c r="J635" i="13"/>
  <c r="J636" i="13"/>
  <c r="J619" i="13"/>
  <c r="C637" i="13"/>
  <c r="I637" i="13"/>
  <c r="H637" i="13"/>
  <c r="G637" i="13"/>
  <c r="F637" i="13"/>
  <c r="E637" i="13"/>
  <c r="D637" i="13"/>
  <c r="G657" i="13" l="1"/>
  <c r="J656" i="13"/>
  <c r="J637" i="13"/>
  <c r="I53" i="12"/>
  <c r="C618" i="13"/>
  <c r="C657" i="13" s="1"/>
  <c r="J601" i="13"/>
  <c r="J602" i="13"/>
  <c r="J603" i="13"/>
  <c r="J604" i="13"/>
  <c r="J605" i="13"/>
  <c r="J606" i="13"/>
  <c r="J607" i="13"/>
  <c r="J608" i="13"/>
  <c r="J609" i="13"/>
  <c r="J610" i="13"/>
  <c r="J611" i="13"/>
  <c r="J612" i="13"/>
  <c r="J613" i="13"/>
  <c r="J614" i="13"/>
  <c r="J616" i="13"/>
  <c r="J617" i="13"/>
  <c r="J600" i="13"/>
  <c r="E618" i="13"/>
  <c r="E657" i="13" s="1"/>
  <c r="F618" i="13"/>
  <c r="F657" i="13" s="1"/>
  <c r="H618" i="13"/>
  <c r="H657" i="13" s="1"/>
  <c r="I618" i="13"/>
  <c r="I657" i="13" s="1"/>
  <c r="D618" i="13"/>
  <c r="D657" i="13" s="1"/>
  <c r="I36" i="12"/>
  <c r="I52" i="12"/>
  <c r="C51" i="12"/>
  <c r="D51" i="12"/>
  <c r="E51" i="12"/>
  <c r="G51" i="12"/>
  <c r="H51" i="12"/>
  <c r="B51" i="12"/>
  <c r="C47" i="12"/>
  <c r="D47" i="12"/>
  <c r="E47" i="12"/>
  <c r="G47" i="12"/>
  <c r="H47" i="12"/>
  <c r="B47" i="12"/>
  <c r="I55" i="12" l="1"/>
  <c r="J618" i="13"/>
  <c r="J657" i="13" s="1"/>
  <c r="J581" i="13"/>
  <c r="J582" i="13"/>
  <c r="J583" i="13"/>
  <c r="J584" i="13"/>
  <c r="J585" i="13"/>
  <c r="J586" i="13"/>
  <c r="J587" i="13"/>
  <c r="J588" i="13"/>
  <c r="J589" i="13"/>
  <c r="J590" i="13"/>
  <c r="J591" i="13"/>
  <c r="J592" i="13"/>
  <c r="J593" i="13"/>
  <c r="J594" i="13"/>
  <c r="J595" i="13"/>
  <c r="J596" i="13"/>
  <c r="J597" i="13"/>
  <c r="J580" i="13"/>
  <c r="C598" i="13"/>
  <c r="I598" i="13" l="1"/>
  <c r="H598" i="13"/>
  <c r="F598" i="13"/>
  <c r="E598" i="13"/>
  <c r="D598" i="13"/>
  <c r="J598" i="13" l="1"/>
  <c r="J562" i="13" l="1"/>
  <c r="J563" i="13"/>
  <c r="J564" i="13"/>
  <c r="J565" i="13"/>
  <c r="J566" i="13"/>
  <c r="J567" i="13"/>
  <c r="J568" i="13"/>
  <c r="J569" i="13"/>
  <c r="J570" i="13"/>
  <c r="J571" i="13"/>
  <c r="J572" i="13"/>
  <c r="J573" i="13"/>
  <c r="J574" i="13"/>
  <c r="J575" i="13"/>
  <c r="J576" i="13"/>
  <c r="J577" i="13"/>
  <c r="J578" i="13"/>
  <c r="J561" i="13"/>
  <c r="I579" i="13" l="1"/>
  <c r="H579" i="13"/>
  <c r="F579" i="13"/>
  <c r="E579" i="13"/>
  <c r="D579" i="13"/>
  <c r="C579" i="13"/>
  <c r="J579" i="13" l="1"/>
  <c r="J545" i="13"/>
  <c r="J546" i="13"/>
  <c r="J547" i="13"/>
  <c r="J548" i="13"/>
  <c r="J549" i="13"/>
  <c r="J550" i="13"/>
  <c r="J551" i="13"/>
  <c r="J552" i="13"/>
  <c r="J553" i="13"/>
  <c r="J554" i="13"/>
  <c r="J555" i="13"/>
  <c r="J557" i="13"/>
  <c r="J558" i="13"/>
  <c r="J559" i="13"/>
  <c r="J543" i="13"/>
  <c r="J544" i="13"/>
  <c r="J542" i="13"/>
  <c r="C560" i="13"/>
  <c r="C599" i="13" s="1"/>
  <c r="I560" i="13" l="1"/>
  <c r="I599" i="13" s="1"/>
  <c r="H560" i="13"/>
  <c r="H599" i="13" s="1"/>
  <c r="E560" i="13"/>
  <c r="E599" i="13" s="1"/>
  <c r="D560" i="13"/>
  <c r="D599" i="13" s="1"/>
  <c r="H11" i="12" l="1"/>
  <c r="H15" i="12"/>
  <c r="H19" i="12"/>
  <c r="H23" i="12"/>
  <c r="H27" i="12"/>
  <c r="H31" i="12"/>
  <c r="H35" i="12"/>
  <c r="H39" i="12"/>
  <c r="H43" i="12"/>
  <c r="I40" i="12"/>
  <c r="I41" i="12"/>
  <c r="I42" i="12"/>
  <c r="I33" i="12"/>
  <c r="H540" i="13"/>
  <c r="H521" i="13"/>
  <c r="H502" i="13"/>
  <c r="H482" i="13"/>
  <c r="H462" i="13"/>
  <c r="I44" i="12" l="1"/>
  <c r="I45" i="12"/>
  <c r="I46" i="12"/>
  <c r="I49" i="12"/>
  <c r="I50" i="12"/>
  <c r="H541" i="13"/>
  <c r="J541" i="13" s="1"/>
  <c r="I43" i="12"/>
  <c r="I47" i="12" l="1"/>
  <c r="I48" i="12"/>
  <c r="I51" i="12" s="1"/>
  <c r="D540" i="13" l="1"/>
  <c r="E540" i="13"/>
  <c r="F540" i="13"/>
  <c r="I540" i="13"/>
  <c r="C540" i="13"/>
  <c r="J528" i="13"/>
  <c r="J504" i="13"/>
  <c r="J505" i="13"/>
  <c r="J506" i="13"/>
  <c r="J507" i="13"/>
  <c r="J508" i="13"/>
  <c r="J509" i="13"/>
  <c r="J510" i="13"/>
  <c r="J511" i="13"/>
  <c r="J512" i="13"/>
  <c r="J513" i="13"/>
  <c r="J514" i="13"/>
  <c r="J515" i="13"/>
  <c r="J516" i="13"/>
  <c r="J517" i="13"/>
  <c r="J518" i="13"/>
  <c r="J519" i="13"/>
  <c r="J520" i="13"/>
  <c r="J503" i="13"/>
  <c r="C521" i="13"/>
  <c r="I521" i="13"/>
  <c r="F521" i="13"/>
  <c r="E521" i="13"/>
  <c r="D521" i="13"/>
  <c r="J485" i="13"/>
  <c r="J486" i="13"/>
  <c r="J487" i="13"/>
  <c r="J488" i="13"/>
  <c r="J489" i="13"/>
  <c r="J490" i="13"/>
  <c r="J491" i="13"/>
  <c r="J492" i="13"/>
  <c r="J493" i="13"/>
  <c r="J494" i="13"/>
  <c r="J495" i="13"/>
  <c r="J497" i="13"/>
  <c r="J498" i="13"/>
  <c r="J499" i="13"/>
  <c r="J500" i="13"/>
  <c r="J501" i="13"/>
  <c r="J484" i="13"/>
  <c r="C502" i="13"/>
  <c r="F502" i="13"/>
  <c r="I502" i="13"/>
  <c r="E502" i="13"/>
  <c r="D502" i="13"/>
  <c r="J502" i="13" l="1"/>
  <c r="J521" i="13"/>
  <c r="J540" i="13"/>
  <c r="J464" i="13"/>
  <c r="J465" i="13"/>
  <c r="J466" i="13"/>
  <c r="J467" i="13"/>
  <c r="J468" i="13"/>
  <c r="J469" i="13"/>
  <c r="J470" i="13"/>
  <c r="J471" i="13"/>
  <c r="J472" i="13"/>
  <c r="J473" i="13"/>
  <c r="J474" i="13"/>
  <c r="J475" i="13"/>
  <c r="J476" i="13"/>
  <c r="J477" i="13"/>
  <c r="J478" i="13"/>
  <c r="J479" i="13"/>
  <c r="J480" i="13"/>
  <c r="J481" i="13"/>
  <c r="J463" i="13"/>
  <c r="J444" i="13"/>
  <c r="J445" i="13"/>
  <c r="J446" i="13"/>
  <c r="J447" i="13"/>
  <c r="J448" i="13"/>
  <c r="J449" i="13"/>
  <c r="J450" i="13"/>
  <c r="J451" i="13"/>
  <c r="J452" i="13"/>
  <c r="J453" i="13"/>
  <c r="J454" i="13"/>
  <c r="J455" i="13"/>
  <c r="J457" i="13"/>
  <c r="J458" i="13"/>
  <c r="J459" i="13"/>
  <c r="J460" i="13"/>
  <c r="J461" i="13"/>
  <c r="J443" i="13"/>
  <c r="I482" i="13"/>
  <c r="F482" i="13"/>
  <c r="E482" i="13"/>
  <c r="D482" i="13"/>
  <c r="I462" i="13"/>
  <c r="F462" i="13"/>
  <c r="E462" i="13"/>
  <c r="D462" i="13"/>
  <c r="C482" i="13"/>
  <c r="J482" i="13" l="1"/>
  <c r="C462" i="13"/>
  <c r="J462" i="13" s="1"/>
  <c r="D43" i="12" l="1"/>
  <c r="E43" i="12"/>
  <c r="C43" i="12"/>
  <c r="B43" i="12"/>
  <c r="H9" i="15" l="1"/>
  <c r="E9" i="15"/>
  <c r="J424" i="13"/>
  <c r="J425" i="13"/>
  <c r="J426" i="13"/>
  <c r="J427" i="13"/>
  <c r="J428" i="13"/>
  <c r="J429" i="13"/>
  <c r="J430" i="13"/>
  <c r="J431" i="13"/>
  <c r="J432" i="13"/>
  <c r="J433" i="13"/>
  <c r="J434" i="13"/>
  <c r="J435" i="13"/>
  <c r="J437" i="13"/>
  <c r="J438" i="13"/>
  <c r="J439" i="13"/>
  <c r="J440" i="13"/>
  <c r="J441" i="13"/>
  <c r="J423" i="13"/>
  <c r="I442" i="13"/>
  <c r="I483" i="13" s="1"/>
  <c r="F442" i="13"/>
  <c r="F483" i="13" s="1"/>
  <c r="E442" i="13"/>
  <c r="E483" i="13" s="1"/>
  <c r="D442" i="13"/>
  <c r="D483" i="13" s="1"/>
  <c r="C442" i="13"/>
  <c r="C483" i="13" s="1"/>
  <c r="J442" i="13" l="1"/>
  <c r="J483" i="13" s="1"/>
  <c r="J72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56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74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39" i="13"/>
  <c r="D73" i="13" l="1"/>
  <c r="E73" i="13"/>
  <c r="F73" i="13"/>
  <c r="I73" i="13"/>
  <c r="C73" i="13"/>
  <c r="D126" i="13"/>
  <c r="E126" i="13"/>
  <c r="F126" i="13"/>
  <c r="I126" i="13"/>
  <c r="C126" i="13"/>
  <c r="J73" i="13" l="1"/>
  <c r="J126" i="13"/>
  <c r="D7" i="12"/>
  <c r="C7" i="12"/>
  <c r="B7" i="12"/>
  <c r="E11" i="12"/>
  <c r="D11" i="12"/>
  <c r="C11" i="12"/>
  <c r="B11" i="12"/>
  <c r="E15" i="12"/>
  <c r="D15" i="12"/>
  <c r="C15" i="12"/>
  <c r="B15" i="12"/>
  <c r="E19" i="12"/>
  <c r="D19" i="12"/>
  <c r="C19" i="12"/>
  <c r="B19" i="12"/>
  <c r="E23" i="12"/>
  <c r="D23" i="12"/>
  <c r="C23" i="12"/>
  <c r="B23" i="12"/>
  <c r="B27" i="12"/>
  <c r="E27" i="12"/>
  <c r="D27" i="12"/>
  <c r="C27" i="12"/>
  <c r="J90" i="13"/>
  <c r="J107" i="13"/>
  <c r="J125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2" i="13"/>
  <c r="J143" i="13"/>
  <c r="C144" i="13"/>
  <c r="D144" i="13"/>
  <c r="E144" i="13"/>
  <c r="F144" i="13"/>
  <c r="I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60" i="13"/>
  <c r="J161" i="13"/>
  <c r="C162" i="13"/>
  <c r="D162" i="13"/>
  <c r="E162" i="13"/>
  <c r="F162" i="13"/>
  <c r="I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C180" i="13"/>
  <c r="D180" i="13"/>
  <c r="E180" i="13"/>
  <c r="F180" i="13"/>
  <c r="I180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J198" i="13"/>
  <c r="J199" i="13"/>
  <c r="C200" i="13"/>
  <c r="D200" i="13"/>
  <c r="E200" i="13"/>
  <c r="F200" i="13"/>
  <c r="I200" i="13"/>
  <c r="J201" i="13"/>
  <c r="J202" i="13"/>
  <c r="J203" i="13"/>
  <c r="J204" i="13"/>
  <c r="J205" i="13"/>
  <c r="J206" i="13"/>
  <c r="J207" i="13"/>
  <c r="J208" i="13"/>
  <c r="J209" i="13"/>
  <c r="J210" i="13"/>
  <c r="J211" i="13"/>
  <c r="J212" i="13"/>
  <c r="J213" i="13"/>
  <c r="J214" i="13"/>
  <c r="J215" i="13"/>
  <c r="J217" i="13"/>
  <c r="J218" i="13"/>
  <c r="C219" i="13"/>
  <c r="D219" i="13"/>
  <c r="E219" i="13"/>
  <c r="F219" i="13"/>
  <c r="I219" i="13"/>
  <c r="J220" i="13"/>
  <c r="J221" i="13"/>
  <c r="J222" i="13"/>
  <c r="J223" i="13"/>
  <c r="J224" i="13"/>
  <c r="J225" i="13"/>
  <c r="J226" i="13"/>
  <c r="J227" i="13"/>
  <c r="J228" i="13"/>
  <c r="J229" i="13"/>
  <c r="J230" i="13"/>
  <c r="J231" i="13"/>
  <c r="J232" i="13"/>
  <c r="J234" i="13"/>
  <c r="J236" i="13"/>
  <c r="J237" i="13"/>
  <c r="C238" i="13"/>
  <c r="D238" i="13"/>
  <c r="E238" i="13"/>
  <c r="F238" i="13"/>
  <c r="I238" i="13"/>
  <c r="J240" i="13"/>
  <c r="J241" i="13"/>
  <c r="J242" i="13"/>
  <c r="J243" i="13"/>
  <c r="J244" i="13"/>
  <c r="J245" i="13"/>
  <c r="J246" i="13"/>
  <c r="J247" i="13"/>
  <c r="J248" i="13"/>
  <c r="J249" i="13"/>
  <c r="J250" i="13"/>
  <c r="J251" i="13"/>
  <c r="J252" i="13"/>
  <c r="J254" i="13"/>
  <c r="J256" i="13"/>
  <c r="J258" i="13"/>
  <c r="C259" i="13"/>
  <c r="D259" i="13"/>
  <c r="E259" i="13"/>
  <c r="F259" i="13"/>
  <c r="I259" i="13"/>
  <c r="J260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4" i="13"/>
  <c r="J276" i="13"/>
  <c r="J277" i="13"/>
  <c r="J278" i="13"/>
  <c r="C279" i="13"/>
  <c r="D279" i="13"/>
  <c r="E279" i="13"/>
  <c r="F279" i="13"/>
  <c r="I279" i="13"/>
  <c r="J280" i="13"/>
  <c r="J281" i="13"/>
  <c r="J282" i="13"/>
  <c r="J283" i="13"/>
  <c r="J284" i="13"/>
  <c r="J285" i="13"/>
  <c r="J286" i="13"/>
  <c r="J287" i="13"/>
  <c r="J288" i="13"/>
  <c r="J289" i="13"/>
  <c r="J290" i="13"/>
  <c r="J291" i="13"/>
  <c r="J292" i="13"/>
  <c r="J294" i="13"/>
  <c r="J296" i="13"/>
  <c r="J297" i="13"/>
  <c r="J298" i="13"/>
  <c r="C299" i="13"/>
  <c r="D299" i="13"/>
  <c r="E299" i="13"/>
  <c r="F299" i="13"/>
  <c r="I299" i="13"/>
  <c r="J301" i="13"/>
  <c r="J302" i="13"/>
  <c r="J303" i="13"/>
  <c r="J304" i="13"/>
  <c r="J305" i="13"/>
  <c r="J306" i="13"/>
  <c r="J307" i="13"/>
  <c r="J308" i="13"/>
  <c r="J309" i="13"/>
  <c r="J310" i="13"/>
  <c r="J311" i="13"/>
  <c r="J312" i="13"/>
  <c r="J313" i="13"/>
  <c r="J314" i="13"/>
  <c r="J315" i="13"/>
  <c r="J316" i="13"/>
  <c r="J317" i="13"/>
  <c r="J318" i="13"/>
  <c r="J319" i="13"/>
  <c r="C320" i="13"/>
  <c r="D320" i="13"/>
  <c r="E320" i="13"/>
  <c r="F320" i="13"/>
  <c r="I320" i="13"/>
  <c r="J321" i="13"/>
  <c r="J322" i="13"/>
  <c r="J323" i="13"/>
  <c r="J324" i="13"/>
  <c r="J325" i="13"/>
  <c r="J326" i="13"/>
  <c r="J327" i="13"/>
  <c r="J328" i="13"/>
  <c r="J329" i="13"/>
  <c r="J330" i="13"/>
  <c r="J331" i="13"/>
  <c r="J332" i="13"/>
  <c r="J333" i="13"/>
  <c r="J335" i="13"/>
  <c r="J336" i="13"/>
  <c r="J337" i="13"/>
  <c r="J338" i="13"/>
  <c r="J339" i="13"/>
  <c r="C340" i="13"/>
  <c r="D340" i="13"/>
  <c r="E340" i="13"/>
  <c r="F340" i="13"/>
  <c r="I340" i="13"/>
  <c r="J341" i="13"/>
  <c r="J342" i="13"/>
  <c r="J343" i="13"/>
  <c r="J344" i="13"/>
  <c r="J345" i="13"/>
  <c r="J346" i="13"/>
  <c r="J347" i="13"/>
  <c r="J348" i="13"/>
  <c r="J349" i="13"/>
  <c r="J350" i="13"/>
  <c r="J351" i="13"/>
  <c r="J352" i="13"/>
  <c r="J353" i="13"/>
  <c r="J355" i="13"/>
  <c r="J356" i="13"/>
  <c r="J357" i="13"/>
  <c r="J358" i="13"/>
  <c r="J359" i="13"/>
  <c r="C360" i="13"/>
  <c r="D360" i="13"/>
  <c r="E360" i="13"/>
  <c r="F360" i="13"/>
  <c r="I360" i="13"/>
  <c r="J362" i="13"/>
  <c r="J363" i="13"/>
  <c r="J364" i="13"/>
  <c r="J365" i="13"/>
  <c r="J366" i="13"/>
  <c r="J367" i="13"/>
  <c r="J368" i="13"/>
  <c r="J369" i="13"/>
  <c r="J370" i="13"/>
  <c r="J371" i="13"/>
  <c r="J372" i="13"/>
  <c r="J373" i="13"/>
  <c r="J374" i="13"/>
  <c r="J376" i="13"/>
  <c r="J377" i="13"/>
  <c r="J378" i="13"/>
  <c r="J379" i="13"/>
  <c r="J380" i="13"/>
  <c r="C381" i="13"/>
  <c r="D381" i="13"/>
  <c r="E381" i="13"/>
  <c r="F381" i="13"/>
  <c r="I381" i="13"/>
  <c r="J382" i="13"/>
  <c r="J383" i="13"/>
  <c r="J384" i="13"/>
  <c r="J385" i="13"/>
  <c r="J386" i="13"/>
  <c r="J387" i="13"/>
  <c r="J388" i="13"/>
  <c r="J389" i="13"/>
  <c r="J390" i="13"/>
  <c r="J391" i="13"/>
  <c r="J392" i="13"/>
  <c r="J393" i="13"/>
  <c r="J394" i="13"/>
  <c r="J396" i="13"/>
  <c r="J397" i="13"/>
  <c r="J398" i="13"/>
  <c r="J399" i="13"/>
  <c r="J400" i="13"/>
  <c r="C401" i="13"/>
  <c r="D401" i="13"/>
  <c r="E401" i="13"/>
  <c r="F401" i="13"/>
  <c r="I401" i="13"/>
  <c r="J402" i="13"/>
  <c r="J403" i="13"/>
  <c r="J404" i="13"/>
  <c r="J405" i="13"/>
  <c r="J406" i="13"/>
  <c r="J407" i="13"/>
  <c r="J408" i="13"/>
  <c r="J409" i="13"/>
  <c r="J410" i="13"/>
  <c r="J411" i="13"/>
  <c r="J412" i="13"/>
  <c r="J413" i="13"/>
  <c r="J414" i="13"/>
  <c r="J416" i="13"/>
  <c r="J417" i="13"/>
  <c r="J418" i="13"/>
  <c r="J419" i="13"/>
  <c r="J420" i="13"/>
  <c r="C421" i="13"/>
  <c r="D421" i="13"/>
  <c r="E421" i="13"/>
  <c r="F421" i="13"/>
  <c r="I421" i="13"/>
  <c r="I5" i="12"/>
  <c r="I6" i="12"/>
  <c r="I8" i="12"/>
  <c r="I9" i="12"/>
  <c r="I10" i="12"/>
  <c r="I12" i="12"/>
  <c r="I13" i="12"/>
  <c r="I14" i="12"/>
  <c r="I16" i="12"/>
  <c r="I17" i="12"/>
  <c r="I18" i="12"/>
  <c r="I20" i="12"/>
  <c r="I21" i="12"/>
  <c r="I22" i="12"/>
  <c r="I24" i="12"/>
  <c r="I25" i="12"/>
  <c r="I26" i="12"/>
  <c r="I28" i="12"/>
  <c r="I29" i="12"/>
  <c r="I30" i="12"/>
  <c r="B31" i="12"/>
  <c r="C31" i="12"/>
  <c r="D31" i="12"/>
  <c r="E31" i="12"/>
  <c r="I32" i="12"/>
  <c r="I34" i="12"/>
  <c r="B35" i="12"/>
  <c r="C35" i="12"/>
  <c r="D35" i="12"/>
  <c r="E35" i="12"/>
  <c r="I37" i="12"/>
  <c r="I38" i="12"/>
  <c r="B39" i="12"/>
  <c r="C39" i="12"/>
  <c r="D39" i="12"/>
  <c r="E39" i="12"/>
  <c r="I7" i="12" l="1"/>
  <c r="J320" i="13"/>
  <c r="I39" i="12"/>
  <c r="I15" i="12"/>
  <c r="I239" i="13"/>
  <c r="D181" i="13"/>
  <c r="C181" i="13"/>
  <c r="J219" i="13"/>
  <c r="I181" i="13"/>
  <c r="F181" i="13"/>
  <c r="C300" i="13"/>
  <c r="E181" i="13"/>
  <c r="E422" i="13"/>
  <c r="J360" i="13"/>
  <c r="D239" i="13"/>
  <c r="F361" i="13"/>
  <c r="I300" i="13"/>
  <c r="J238" i="13"/>
  <c r="F239" i="13"/>
  <c r="C239" i="13"/>
  <c r="J180" i="13"/>
  <c r="E239" i="13"/>
  <c r="J200" i="13"/>
  <c r="J279" i="13"/>
  <c r="J259" i="13"/>
  <c r="E300" i="13"/>
  <c r="J162" i="13"/>
  <c r="I422" i="13"/>
  <c r="J299" i="13"/>
  <c r="F422" i="13"/>
  <c r="I361" i="13"/>
  <c r="D422" i="13"/>
  <c r="J381" i="13"/>
  <c r="E361" i="13"/>
  <c r="J421" i="13"/>
  <c r="J401" i="13"/>
  <c r="J340" i="13"/>
  <c r="F300" i="13"/>
  <c r="J144" i="13"/>
  <c r="I19" i="12"/>
  <c r="I23" i="12"/>
  <c r="I11" i="12"/>
  <c r="I31" i="12"/>
  <c r="I27" i="12"/>
  <c r="I35" i="12"/>
  <c r="C422" i="13"/>
  <c r="D361" i="13"/>
  <c r="C361" i="13"/>
  <c r="D300" i="13"/>
  <c r="J361" i="13" l="1"/>
  <c r="J181" i="13"/>
  <c r="J239" i="13"/>
  <c r="J422" i="13"/>
  <c r="J300" i="13"/>
  <c r="F560" i="13"/>
  <c r="J560" i="13" s="1"/>
  <c r="J556" i="13"/>
  <c r="F599" i="13" l="1"/>
  <c r="J59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Joise Ayleen Pitherson Alvarez</author>
  </authors>
  <commentList>
    <comment ref="E30" authorId="0" shapeId="0" xr:uid="{6C282674-508D-4D50-B71F-924B74770E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</t>
        </r>
      </text>
    </comment>
    <comment ref="F52" authorId="1" shapeId="0" xr:uid="{05895D00-45A6-4F2B-88BE-F7C1AD6C7EF3}">
      <text>
        <r>
          <rPr>
            <sz val="9"/>
            <color indexed="81"/>
            <rFont val="Tahoma"/>
            <family val="2"/>
          </rPr>
          <t>Inició el 31 de julio.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H47" authorId="0" shapeId="0" xr:uid="{E8E44DAE-1A44-495C-AA83-C5738C743FA9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H48" authorId="0" shapeId="0" xr:uid="{E07FF874-16F0-4D38-80EB-D5046E7C2B0B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H49" authorId="0" shapeId="0" xr:uid="{5826471C-F54D-477B-B8BC-99F8BF2E16BB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H50" authorId="0" shapeId="0" xr:uid="{3A753DEA-32C9-4224-9A78-4164F3F0F2A6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H53" authorId="0" shapeId="0" xr:uid="{6F56E728-849C-4594-AE62-5F500060009F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H54" authorId="0" shapeId="0" xr:uid="{48A8FB93-D9D5-4452-936C-4466000D5817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H71" authorId="0" shapeId="0" xr:uid="{58E3E200-E5CF-43AC-8B29-B647A98F56FA}">
      <text>
        <r>
          <rPr>
            <sz val="9"/>
            <color indexed="81"/>
            <rFont val="Tahoma"/>
            <family val="2"/>
          </rPr>
          <t>5 respuestas completadas.</t>
        </r>
      </text>
    </comment>
    <comment ref="H72" authorId="0" shapeId="0" xr:uid="{42E07726-7FDD-4B84-B022-96C43DB5E01E}">
      <text>
        <r>
          <rPr>
            <sz val="9"/>
            <color indexed="81"/>
            <rFont val="Tahoma"/>
            <family val="2"/>
          </rPr>
          <t>5 respuestas completadas.</t>
        </r>
      </text>
    </comment>
    <comment ref="H79" authorId="0" shapeId="0" xr:uid="{EA8DAF3E-D1FE-4A46-BC46-CD9E24B4F503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80" authorId="0" shapeId="0" xr:uid="{430236A3-A716-4FE9-9E40-8A239F41A6CC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81" authorId="0" shapeId="0" xr:uid="{126D34C0-C393-47D0-9F25-3D92266A715B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82" authorId="0" shapeId="0" xr:uid="{BB53A422-4697-4753-9868-5385CA781FDD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85" authorId="0" shapeId="0" xr:uid="{E4FC9473-A098-4ACD-9DAD-348D3D633BF4}">
      <text>
        <r>
          <rPr>
            <sz val="9"/>
            <color indexed="81"/>
            <rFont val="Tahoma"/>
            <family val="2"/>
          </rPr>
          <t>La cantidad de encuestas completadas en el canal de RRSS no fue representativa. Las encuestas recibidas si se consideran para el cálculo general del trimestre.</t>
        </r>
      </text>
    </comment>
    <comment ref="H86" authorId="0" shapeId="0" xr:uid="{5AB3B565-5C5B-4D67-A874-4578F0EA0DC7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87" authorId="0" shapeId="0" xr:uid="{1BA8F492-1089-4FB0-A337-DDD9422209EF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H88" authorId="0" shapeId="0" xr:uid="{E7FEF1B0-F5A6-4A96-BCA0-27C0C598A1F3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89" authorId="0" shapeId="0" xr:uid="{0CE27789-D4C5-4A2F-94EE-B107B9FD800C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90" authorId="0" shapeId="0" xr:uid="{86754F40-727B-4B19-90BF-41B0703C1354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93" authorId="0" shapeId="0" xr:uid="{58C51441-2424-4494-B760-35DFD6F03C08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94" authorId="0" shapeId="0" xr:uid="{43FEB28A-622A-48BB-83FA-C6C0CB0220A5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95" authorId="0" shapeId="0" xr:uid="{5729CDBB-583E-4123-901F-88D767B55936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H96" authorId="0" shapeId="0" xr:uid="{031113A6-EDEF-4AFD-9506-A57ACEAA5FC8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</commentList>
</comments>
</file>

<file path=xl/sharedStrings.xml><?xml version="1.0" encoding="utf-8"?>
<sst xmlns="http://schemas.openxmlformats.org/spreadsheetml/2006/main" count="4124" uniqueCount="195">
  <si>
    <t>CONTACTOS</t>
  </si>
  <si>
    <t>Fecha</t>
  </si>
  <si>
    <t>Presencial</t>
  </si>
  <si>
    <t>Correo</t>
  </si>
  <si>
    <t>Teléfono</t>
  </si>
  <si>
    <t>Chat</t>
  </si>
  <si>
    <t>WhatsApp</t>
  </si>
  <si>
    <t>Atención Virtual</t>
  </si>
  <si>
    <t>Redes Sociales</t>
  </si>
  <si>
    <t>Total</t>
  </si>
  <si>
    <t>-</t>
  </si>
  <si>
    <t>Total bimestral</t>
  </si>
  <si>
    <t>Total Trimestral</t>
  </si>
  <si>
    <t>NOTAS:</t>
  </si>
  <si>
    <t>A partir de diciembre 2020, se inició con la tipificación de los contactos por canales.</t>
  </si>
  <si>
    <t>El canal de WhatsApp comenzó en julio 2023.</t>
  </si>
  <si>
    <t>Canal</t>
  </si>
  <si>
    <t>Contactos con Usuarios</t>
  </si>
  <si>
    <t>Telefónico</t>
  </si>
  <si>
    <t>Correo Electrónico</t>
  </si>
  <si>
    <t>Visitas Presenciales</t>
  </si>
  <si>
    <t>Redes sociales</t>
  </si>
  <si>
    <t>RAZONES DE CONTACTO</t>
  </si>
  <si>
    <t>Razón</t>
  </si>
  <si>
    <t>Telefono</t>
  </si>
  <si>
    <t>Total Razón</t>
  </si>
  <si>
    <t>Reclamación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</si>
  <si>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</si>
  <si>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</si>
  <si>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</si>
  <si>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</si>
  <si>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</si>
  <si>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</si>
  <si>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</si>
  <si>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</si>
  <si>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</si>
  <si>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</si>
  <si>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</si>
  <si>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</si>
  <si>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</si>
  <si>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</si>
  <si>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</si>
  <si>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</si>
  <si>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Notificación a usuario</t>
  </si>
  <si>
    <t>ProUsuario Digital</t>
  </si>
  <si>
    <t>Consultas Bancamérica</t>
  </si>
  <si>
    <t>ENCUESTA DE SATISFACCIÓN</t>
  </si>
  <si>
    <t>Concepto</t>
  </si>
  <si>
    <t>WhasApp</t>
  </si>
  <si>
    <t>General</t>
  </si>
  <si>
    <t>Meta</t>
  </si>
  <si>
    <t>CSAT</t>
  </si>
  <si>
    <t>CES</t>
  </si>
  <si>
    <t>jul 2021</t>
  </si>
  <si>
    <t>1er trimestre 2022</t>
  </si>
  <si>
    <t>2do trimestre 2022</t>
  </si>
  <si>
    <t>*</t>
  </si>
  <si>
    <t>3er trimestre 2022</t>
  </si>
  <si>
    <t>4to trimestre</t>
  </si>
  <si>
    <t>1er trimestre 2023</t>
  </si>
  <si>
    <t>2do trimestre 2023</t>
  </si>
  <si>
    <t>3er trimestre 2023</t>
  </si>
  <si>
    <t>4to trimestre 2023</t>
  </si>
  <si>
    <t>1er trimestre 2024</t>
  </si>
  <si>
    <t>Indice de Esfuerzo del Usuario</t>
  </si>
  <si>
    <t xml:space="preserve">La cantidad de encuestas completadas en el canal de RRSS no fue representativa.  </t>
  </si>
  <si>
    <t>Las encuestas recibidas si se consideran para el cálculo general del trimestre.</t>
  </si>
  <si>
    <t>FLUJO DE CASOS</t>
  </si>
  <si>
    <t>RESULTADO</t>
  </si>
  <si>
    <t>TIPO DE DECISIÓN</t>
  </si>
  <si>
    <t>MONTO INSTRUÍDO A ACREDITAR AL USUARIO</t>
  </si>
  <si>
    <t>Recibidos</t>
  </si>
  <si>
    <t>Reclamaciones</t>
  </si>
  <si>
    <t>Reconsideraciones</t>
  </si>
  <si>
    <t>Desactivados</t>
  </si>
  <si>
    <t>Completados</t>
  </si>
  <si>
    <t>Pendientes</t>
  </si>
  <si>
    <t>Con decisión</t>
  </si>
  <si>
    <t>Sin decisión</t>
  </si>
  <si>
    <t>Inadmisibles</t>
  </si>
  <si>
    <t xml:space="preserve">Favorable  </t>
  </si>
  <si>
    <t>Desfavorable</t>
  </si>
  <si>
    <t>% Favorable</t>
  </si>
  <si>
    <t>% Desfavorable</t>
  </si>
  <si>
    <t>Promedio por caso</t>
  </si>
  <si>
    <t>Reclamaciones favorables que implicaron devolución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</si>
  <si>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</si>
  <si>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</si>
  <si>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</si>
  <si>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</si>
  <si>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</si>
  <si>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</si>
  <si>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</si>
  <si>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</si>
  <si>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</si>
  <si>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</si>
  <si>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</si>
  <si>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Nomenclatura:</t>
  </si>
  <si>
    <t>Fecha en que se hizo la medición.</t>
  </si>
  <si>
    <t>Flujo de casos</t>
  </si>
  <si>
    <t>Cantidad de casos recibidos, completados y pendientes.</t>
  </si>
  <si>
    <t>Casos que ingresaron en ese período.</t>
  </si>
  <si>
    <t>Casos concernientes a reclamaciones de nuevo ingreso.</t>
  </si>
  <si>
    <t>Casos concernientes a reconsideraciones.</t>
  </si>
  <si>
    <t>Casos que fueron desactivados luego de la verificación al tratarse de duplicados, errores u otros.</t>
  </si>
  <si>
    <t>Casos que se completaron en ese período.</t>
  </si>
  <si>
    <t>Casos que se están en proceso en ese período.</t>
  </si>
  <si>
    <t>Casos con decisión</t>
  </si>
  <si>
    <t>Casos que se completaron con una decisión: favorable, desfavorable o inadmisible.</t>
  </si>
  <si>
    <t>Casos sin decisión</t>
  </si>
  <si>
    <t>Casos que se completaron sin una decisión, ya sea porque fueron desestimadas por el usuario</t>
  </si>
  <si>
    <t>o recibieron una carta informativa.</t>
  </si>
  <si>
    <t>Inadmisible</t>
  </si>
  <si>
    <t>Casos que fueron presentados fuera de plazo o sin los requisitos necesarios.</t>
  </si>
  <si>
    <t>Favorable</t>
  </si>
  <si>
    <t>Casos cuyo resultado fue favorable para el usuario.</t>
  </si>
  <si>
    <t>Casos cuyo resultado fue desfavorable para el usuario, o en otras palabras, favorable para la entidad.</t>
  </si>
  <si>
    <t>% de Favorabilidad  / Desfavorabilidad</t>
  </si>
  <si>
    <t>Porcentaje que resultó Favorable o Desfavorable, tomando solo en cuenta la suma de ese tipo de decisiones.</t>
  </si>
  <si>
    <t>Monto instruído a devolver a favor del Usuario</t>
  </si>
  <si>
    <t>Monto acordado para devolución, el monto final dependerá de si la entidad solicita reconsideración.</t>
  </si>
  <si>
    <t>Casos favorables que implicaron devolución</t>
  </si>
  <si>
    <t>Cantidad de reclamaciones que fueron favorables al usuario e implican monto a devolver.</t>
  </si>
  <si>
    <t>Plazo de Resolución</t>
  </si>
  <si>
    <t>Las reclamaciones tienen un plazo de 60 días calendarios para ser completadas, 30 en el caso de las reconsideraciones.</t>
  </si>
  <si>
    <t>Cantidad de reclamaciones recibidas cada mes, clasificadas por categoría.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</si>
  <si>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</si>
  <si>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</si>
  <si>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</si>
  <si>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</si>
  <si>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</si>
  <si>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</si>
  <si>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</si>
  <si>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</si>
  <si>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</si>
  <si>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</si>
  <si>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</si>
  <si>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</si>
  <si>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</si>
  <si>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</si>
  <si>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</si>
  <si>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</si>
  <si>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</si>
  <si>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</si>
  <si>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</si>
  <si>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</si>
  <si>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</si>
  <si>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</si>
  <si>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</si>
  <si>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</si>
  <si>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</si>
  <si>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</si>
  <si>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</si>
  <si>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</si>
  <si>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</si>
  <si>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</si>
  <si>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</si>
  <si>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</si>
  <si>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</si>
  <si>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</si>
  <si>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</si>
  <si>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</si>
  <si>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</si>
  <si>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</si>
  <si>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</si>
  <si>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</si>
  <si>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</si>
  <si>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</si>
  <si>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</si>
  <si>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Cantidad de solicitudes de información financiera recibidas y entregadas cada mes.</t>
  </si>
  <si>
    <t>INFORMACIÓN FINANCIERA</t>
  </si>
  <si>
    <t>Solicitudes</t>
  </si>
  <si>
    <t>Entregas</t>
  </si>
  <si>
    <t>Solicitudes de Información Financiera</t>
  </si>
  <si>
    <t>Cantidad de solicitudes de reportes de Central de Riesgos cada mes.</t>
  </si>
  <si>
    <t>REPORTES DE CENTRAL DE RIESGOS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</si>
  <si>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</si>
  <si>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</si>
  <si>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Cantidad de contratos recibidos y respondidos.</t>
  </si>
  <si>
    <t>REPORTES DE CONTRATOS</t>
  </si>
  <si>
    <t>Respondidos</t>
  </si>
  <si>
    <t>Contrato de Adhesión</t>
  </si>
  <si>
    <t>Documento donde se definen los acuerdos a los que se comprometen el usuario y la entidad financiera dependiendo del producto en cuestión.</t>
  </si>
  <si>
    <t>Tiempo de Respuesta</t>
  </si>
  <si>
    <t>T2 2023</t>
  </si>
  <si>
    <t>T3 2023</t>
  </si>
  <si>
    <t>T4 2023</t>
  </si>
  <si>
    <t>T1 2024</t>
  </si>
  <si>
    <t>Promedio del tiempo que se tomó responder las reclamaciones del período.</t>
  </si>
  <si>
    <t>N/A</t>
  </si>
  <si>
    <t>Promedio del tiempo que se tomó responder las solicitudes del período.</t>
  </si>
  <si>
    <t>Reclamaciones atendidas por PROUSUARIO por estatus, tipo de decisión y montos instruidos a devolver a favor del usuario, según mes. Agosto 2020-Marzo 2024</t>
  </si>
  <si>
    <t>El canal de atención virtual comenzó en noviembre 2022.</t>
  </si>
  <si>
    <t>Índice de Satisfacción del Usuario.</t>
  </si>
  <si>
    <t>En enero 2024 cambió la meta de santisfacción de los usuarios de 80% a 90%.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</si>
</sst>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082C44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/>
      </bottom>
      <diagonal/>
    </border>
    <border>
      <left style="thin">
        <color theme="8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287">
    <xf numFmtId="0" fontId="0" fillId="0" borderId="0" xfId="0"/>
    <xf numFmtId="0" fontId="0" fillId="0" borderId="16" xfId="0" applyBorder="1"/>
    <xf numFmtId="0" fontId="0" fillId="0" borderId="10" xfId="0" applyBorder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7" fillId="0" borderId="2" xfId="0" applyNumberFormat="1" applyFont="1" applyBorder="1" applyAlignment="1">
      <alignment horizontal="right" vertical="top" indent="1"/>
    </xf>
    <xf numFmtId="165" fontId="9" fillId="0" borderId="1" xfId="1" applyNumberFormat="1" applyFont="1" applyBorder="1"/>
    <xf numFmtId="0" fontId="9" fillId="0" borderId="1" xfId="0" applyFont="1" applyBorder="1"/>
    <xf numFmtId="9" fontId="9" fillId="0" borderId="1" xfId="3" applyFont="1" applyBorder="1"/>
    <xf numFmtId="44" fontId="9" fillId="0" borderId="1" xfId="2" applyFont="1" applyBorder="1"/>
    <xf numFmtId="165" fontId="9" fillId="0" borderId="12" xfId="1" applyNumberFormat="1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164" fontId="10" fillId="0" borderId="0" xfId="0" applyNumberFormat="1" applyFont="1"/>
    <xf numFmtId="0" fontId="10" fillId="0" borderId="0" xfId="0" applyFont="1"/>
    <xf numFmtId="9" fontId="10" fillId="0" borderId="0" xfId="3" applyFont="1"/>
    <xf numFmtId="44" fontId="10" fillId="0" borderId="0" xfId="2" applyFont="1"/>
    <xf numFmtId="0" fontId="7" fillId="7" borderId="5" xfId="0" applyFont="1" applyFill="1" applyBorder="1" applyAlignment="1">
      <alignment horizontal="center" vertical="center"/>
    </xf>
    <xf numFmtId="9" fontId="7" fillId="7" borderId="5" xfId="3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top" indent="1"/>
    </xf>
    <xf numFmtId="16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4" fontId="7" fillId="7" borderId="5" xfId="2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6" xfId="0" applyNumberFormat="1" applyFont="1" applyBorder="1"/>
    <xf numFmtId="0" fontId="2" fillId="0" borderId="16" xfId="0" applyFont="1" applyBorder="1"/>
    <xf numFmtId="9" fontId="2" fillId="0" borderId="16" xfId="3" applyFont="1" applyBorder="1"/>
    <xf numFmtId="44" fontId="2" fillId="0" borderId="16" xfId="2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0" fontId="0" fillId="0" borderId="0" xfId="0" applyAlignment="1">
      <alignment vertical="center" wrapText="1"/>
    </xf>
    <xf numFmtId="49" fontId="4" fillId="3" borderId="0" xfId="0" applyNumberFormat="1" applyFont="1" applyFill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right" vertical="top" indent="1"/>
    </xf>
    <xf numFmtId="164" fontId="0" fillId="6" borderId="1" xfId="0" applyNumberFormat="1" applyFill="1" applyBorder="1"/>
    <xf numFmtId="164" fontId="7" fillId="7" borderId="1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9" fontId="7" fillId="7" borderId="7" xfId="3" applyFont="1" applyFill="1" applyBorder="1" applyAlignment="1">
      <alignment horizontal="center" vertical="center" wrapText="1"/>
    </xf>
    <xf numFmtId="9" fontId="7" fillId="7" borderId="1" xfId="3" applyFont="1" applyFill="1" applyBorder="1" applyAlignment="1">
      <alignment horizontal="center" vertical="center" wrapText="1"/>
    </xf>
    <xf numFmtId="9" fontId="7" fillId="7" borderId="9" xfId="3" applyFont="1" applyFill="1" applyBorder="1" applyAlignment="1">
      <alignment horizontal="center" vertical="center" wrapText="1"/>
    </xf>
    <xf numFmtId="44" fontId="7" fillId="7" borderId="8" xfId="2" applyFont="1" applyFill="1" applyBorder="1" applyAlignment="1">
      <alignment horizontal="center" vertical="center" wrapText="1"/>
    </xf>
    <xf numFmtId="44" fontId="7" fillId="7" borderId="7" xfId="2" applyFont="1" applyFill="1" applyBorder="1" applyAlignment="1">
      <alignment horizontal="center" vertical="center" wrapText="1"/>
    </xf>
    <xf numFmtId="44" fontId="7" fillId="7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7" borderId="5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right" vertical="top" indent="1"/>
    </xf>
    <xf numFmtId="164" fontId="7" fillId="0" borderId="17" xfId="0" applyNumberFormat="1" applyFont="1" applyBorder="1" applyAlignment="1">
      <alignment horizontal="right" vertical="top" indent="1"/>
    </xf>
    <xf numFmtId="164" fontId="7" fillId="0" borderId="0" xfId="0" applyNumberFormat="1" applyFont="1" applyAlignment="1">
      <alignment horizontal="right" vertical="top" indent="1"/>
    </xf>
    <xf numFmtId="165" fontId="9" fillId="0" borderId="0" xfId="0" applyNumberFormat="1" applyFont="1"/>
    <xf numFmtId="165" fontId="9" fillId="0" borderId="0" xfId="1" applyNumberFormat="1" applyFont="1" applyBorder="1"/>
    <xf numFmtId="0" fontId="9" fillId="0" borderId="0" xfId="0" applyFont="1"/>
    <xf numFmtId="9" fontId="9" fillId="0" borderId="0" xfId="3" applyFont="1" applyBorder="1"/>
    <xf numFmtId="44" fontId="9" fillId="0" borderId="0" xfId="2" applyFont="1" applyBorder="1"/>
    <xf numFmtId="0" fontId="0" fillId="0" borderId="1" xfId="0" applyBorder="1"/>
    <xf numFmtId="164" fontId="7" fillId="5" borderId="12" xfId="0" applyNumberFormat="1" applyFont="1" applyFill="1" applyBorder="1" applyAlignment="1">
      <alignment horizontal="right" vertical="top" indent="1"/>
    </xf>
    <xf numFmtId="164" fontId="7" fillId="5" borderId="1" xfId="0" applyNumberFormat="1" applyFont="1" applyFill="1" applyBorder="1" applyAlignment="1">
      <alignment horizontal="right" vertical="top" indent="1"/>
    </xf>
    <xf numFmtId="165" fontId="9" fillId="5" borderId="12" xfId="0" applyNumberFormat="1" applyFont="1" applyFill="1" applyBorder="1"/>
    <xf numFmtId="165" fontId="9" fillId="0" borderId="12" xfId="0" applyNumberFormat="1" applyFont="1" applyBorder="1"/>
    <xf numFmtId="9" fontId="9" fillId="0" borderId="12" xfId="3" applyFont="1" applyBorder="1"/>
    <xf numFmtId="44" fontId="9" fillId="0" borderId="12" xfId="2" applyFont="1" applyBorder="1"/>
    <xf numFmtId="44" fontId="7" fillId="7" borderId="0" xfId="2" applyFont="1" applyFill="1" applyBorder="1" applyAlignment="1">
      <alignment horizontal="center" vertical="center" wrapText="1"/>
    </xf>
    <xf numFmtId="0" fontId="0" fillId="0" borderId="12" xfId="0" applyBorder="1"/>
    <xf numFmtId="164" fontId="7" fillId="5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9" fontId="7" fillId="5" borderId="12" xfId="0" applyNumberFormat="1" applyFont="1" applyFill="1" applyBorder="1"/>
    <xf numFmtId="44" fontId="7" fillId="5" borderId="12" xfId="0" applyNumberFormat="1" applyFont="1" applyFill="1" applyBorder="1"/>
    <xf numFmtId="0" fontId="0" fillId="0" borderId="0" xfId="0" applyAlignment="1">
      <alignment horizontal="right"/>
    </xf>
    <xf numFmtId="0" fontId="9" fillId="0" borderId="1" xfId="1" applyNumberFormat="1" applyFont="1" applyBorder="1" applyAlignment="1">
      <alignment horizontal="right"/>
    </xf>
    <xf numFmtId="0" fontId="9" fillId="0" borderId="5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7" fillId="5" borderId="12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7" fillId="5" borderId="12" xfId="0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9" fillId="0" borderId="12" xfId="0" applyNumberFormat="1" applyFont="1" applyBorder="1" applyAlignment="1">
      <alignment horizontal="right" vertical="top"/>
    </xf>
    <xf numFmtId="44" fontId="7" fillId="2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7" fillId="3" borderId="1" xfId="0" applyNumberFormat="1" applyFont="1" applyFill="1" applyBorder="1" applyAlignment="1">
      <alignment horizontal="center"/>
    </xf>
    <xf numFmtId="0" fontId="9" fillId="3" borderId="2" xfId="0" applyFont="1" applyFill="1" applyBorder="1"/>
    <xf numFmtId="9" fontId="9" fillId="3" borderId="1" xfId="3" applyFont="1" applyFill="1" applyBorder="1"/>
    <xf numFmtId="9" fontId="9" fillId="3" borderId="3" xfId="3" applyFont="1" applyFill="1" applyBorder="1"/>
    <xf numFmtId="0" fontId="9" fillId="3" borderId="11" xfId="0" applyFont="1" applyFill="1" applyBorder="1"/>
    <xf numFmtId="9" fontId="9" fillId="3" borderId="12" xfId="3" applyFont="1" applyFill="1" applyBorder="1"/>
    <xf numFmtId="164" fontId="7" fillId="3" borderId="12" xfId="3" applyNumberFormat="1" applyFont="1" applyFill="1" applyBorder="1" applyAlignment="1">
      <alignment horizontal="center"/>
    </xf>
    <xf numFmtId="9" fontId="9" fillId="3" borderId="12" xfId="0" applyNumberFormat="1" applyFont="1" applyFill="1" applyBorder="1"/>
    <xf numFmtId="9" fontId="9" fillId="3" borderId="15" xfId="0" applyNumberFormat="1" applyFont="1" applyFill="1" applyBorder="1"/>
    <xf numFmtId="9" fontId="9" fillId="3" borderId="1" xfId="0" applyNumberFormat="1" applyFont="1" applyFill="1" applyBorder="1"/>
    <xf numFmtId="9" fontId="9" fillId="3" borderId="3" xfId="0" applyNumberFormat="1" applyFont="1" applyFill="1" applyBorder="1"/>
    <xf numFmtId="0" fontId="9" fillId="3" borderId="1" xfId="0" applyFont="1" applyFill="1" applyBorder="1"/>
    <xf numFmtId="164" fontId="7" fillId="3" borderId="12" xfId="0" applyNumberFormat="1" applyFont="1" applyFill="1" applyBorder="1" applyAlignment="1">
      <alignment horizontal="center"/>
    </xf>
    <xf numFmtId="0" fontId="9" fillId="3" borderId="12" xfId="0" applyFont="1" applyFill="1" applyBorder="1"/>
    <xf numFmtId="9" fontId="9" fillId="3" borderId="15" xfId="3" applyFont="1" applyFill="1" applyBorder="1"/>
    <xf numFmtId="9" fontId="9" fillId="0" borderId="15" xfId="3" applyFont="1" applyFill="1" applyBorder="1"/>
    <xf numFmtId="9" fontId="9" fillId="0" borderId="3" xfId="3" applyFont="1" applyFill="1" applyBorder="1"/>
    <xf numFmtId="9" fontId="9" fillId="3" borderId="1" xfId="3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/>
    </xf>
    <xf numFmtId="0" fontId="9" fillId="8" borderId="1" xfId="0" applyFont="1" applyFill="1" applyBorder="1"/>
    <xf numFmtId="9" fontId="9" fillId="8" borderId="1" xfId="3" applyFont="1" applyFill="1" applyBorder="1"/>
    <xf numFmtId="9" fontId="9" fillId="8" borderId="15" xfId="3" applyFont="1" applyFill="1" applyBorder="1"/>
    <xf numFmtId="164" fontId="7" fillId="8" borderId="12" xfId="0" applyNumberFormat="1" applyFont="1" applyFill="1" applyBorder="1" applyAlignment="1">
      <alignment horizontal="center"/>
    </xf>
    <xf numFmtId="0" fontId="9" fillId="8" borderId="12" xfId="0" applyFont="1" applyFill="1" applyBorder="1"/>
    <xf numFmtId="9" fontId="9" fillId="8" borderId="3" xfId="3" applyFont="1" applyFill="1" applyBorder="1"/>
    <xf numFmtId="49" fontId="7" fillId="3" borderId="0" xfId="0" applyNumberFormat="1" applyFont="1" applyFill="1" applyAlignment="1">
      <alignment horizontal="left" vertical="top"/>
    </xf>
    <xf numFmtId="164" fontId="7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7" fillId="3" borderId="1" xfId="0" applyNumberFormat="1" applyFont="1" applyFill="1" applyBorder="1" applyAlignment="1">
      <alignment horizontal="right" indent="1"/>
    </xf>
    <xf numFmtId="165" fontId="9" fillId="3" borderId="1" xfId="1" applyNumberFormat="1" applyFont="1" applyFill="1" applyBorder="1"/>
    <xf numFmtId="0" fontId="7" fillId="0" borderId="0" xfId="0" applyFont="1"/>
    <xf numFmtId="164" fontId="8" fillId="2" borderId="1" xfId="4" applyNumberFormat="1" applyFont="1" applyFill="1" applyBorder="1" applyAlignment="1">
      <alignment horizontal="right" indent="1"/>
    </xf>
    <xf numFmtId="0" fontId="8" fillId="2" borderId="1" xfId="4" applyFont="1" applyFill="1" applyBorder="1"/>
    <xf numFmtId="165" fontId="8" fillId="2" borderId="1" xfId="1" applyNumberFormat="1" applyFont="1" applyFill="1" applyBorder="1"/>
    <xf numFmtId="165" fontId="9" fillId="3" borderId="12" xfId="1" applyNumberFormat="1" applyFont="1" applyFill="1" applyBorder="1"/>
    <xf numFmtId="164" fontId="7" fillId="0" borderId="1" xfId="0" applyNumberFormat="1" applyFont="1" applyBorder="1" applyAlignment="1">
      <alignment horizontal="right" indent="1"/>
    </xf>
    <xf numFmtId="165" fontId="9" fillId="0" borderId="1" xfId="1" applyNumberFormat="1" applyFont="1" applyFill="1" applyBorder="1"/>
    <xf numFmtId="165" fontId="9" fillId="0" borderId="1" xfId="1" applyNumberFormat="1" applyFont="1" applyBorder="1" applyAlignment="1">
      <alignment horizontal="right"/>
    </xf>
    <xf numFmtId="164" fontId="7" fillId="8" borderId="1" xfId="0" applyNumberFormat="1" applyFont="1" applyFill="1" applyBorder="1" applyAlignment="1">
      <alignment horizontal="right" indent="1"/>
    </xf>
    <xf numFmtId="0" fontId="7" fillId="8" borderId="1" xfId="4" applyFont="1" applyFill="1" applyBorder="1"/>
    <xf numFmtId="165" fontId="7" fillId="8" borderId="1" xfId="1" applyNumberFormat="1" applyFont="1" applyFill="1" applyBorder="1" applyAlignment="1">
      <alignment horizontal="right"/>
    </xf>
    <xf numFmtId="165" fontId="7" fillId="8" borderId="1" xfId="1" applyNumberFormat="1" applyFont="1" applyFill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5" fillId="0" borderId="1" xfId="4" applyNumberFormat="1" applyFont="1" applyFill="1" applyBorder="1" applyAlignment="1">
      <alignment horizontal="right" indent="1"/>
    </xf>
    <xf numFmtId="164" fontId="15" fillId="8" borderId="1" xfId="4" applyNumberFormat="1" applyFont="1" applyFill="1" applyBorder="1" applyAlignment="1">
      <alignment horizontal="right" indent="1"/>
    </xf>
    <xf numFmtId="165" fontId="9" fillId="0" borderId="0" xfId="1" applyNumberFormat="1" applyFont="1"/>
    <xf numFmtId="164" fontId="7" fillId="0" borderId="0" xfId="0" applyNumberFormat="1" applyFont="1" applyAlignment="1">
      <alignment horizontal="right" indent="1"/>
    </xf>
    <xf numFmtId="44" fontId="7" fillId="2" borderId="5" xfId="2" applyFont="1" applyFill="1" applyBorder="1" applyAlignment="1">
      <alignment horizontal="center" vertical="center"/>
    </xf>
    <xf numFmtId="44" fontId="7" fillId="2" borderId="4" xfId="2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7" fillId="8" borderId="12" xfId="4" applyNumberFormat="1" applyFont="1" applyFill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right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right"/>
    </xf>
    <xf numFmtId="164" fontId="7" fillId="0" borderId="1" xfId="4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center" vertical="center"/>
    </xf>
    <xf numFmtId="164" fontId="7" fillId="8" borderId="1" xfId="4" applyNumberFormat="1" applyFont="1" applyFill="1" applyBorder="1" applyAlignment="1">
      <alignment horizontal="center"/>
    </xf>
    <xf numFmtId="165" fontId="7" fillId="8" borderId="2" xfId="1" applyNumberFormat="1" applyFont="1" applyFill="1" applyBorder="1"/>
    <xf numFmtId="164" fontId="7" fillId="8" borderId="1" xfId="4" applyNumberFormat="1" applyFont="1" applyFill="1" applyBorder="1" applyAlignment="1">
      <alignment horizontal="right" indent="1"/>
    </xf>
    <xf numFmtId="0" fontId="7" fillId="8" borderId="1" xfId="0" applyFont="1" applyFill="1" applyBorder="1"/>
    <xf numFmtId="9" fontId="9" fillId="8" borderId="12" xfId="3" applyFont="1" applyFill="1" applyBorder="1"/>
    <xf numFmtId="164" fontId="7" fillId="0" borderId="12" xfId="4" applyNumberFormat="1" applyFont="1" applyFill="1" applyBorder="1" applyAlignment="1">
      <alignment horizontal="center"/>
    </xf>
    <xf numFmtId="164" fontId="7" fillId="3" borderId="1" xfId="3" applyNumberFormat="1" applyFont="1" applyFill="1" applyBorder="1" applyAlignment="1">
      <alignment horizontal="center"/>
    </xf>
    <xf numFmtId="9" fontId="9" fillId="3" borderId="12" xfId="3" applyFont="1" applyFill="1" applyBorder="1" applyAlignment="1">
      <alignment horizontal="center"/>
    </xf>
    <xf numFmtId="3" fontId="0" fillId="0" borderId="0" xfId="0" applyNumberFormat="1"/>
    <xf numFmtId="9" fontId="9" fillId="0" borderId="0" xfId="3" applyFont="1"/>
    <xf numFmtId="9" fontId="9" fillId="0" borderId="0" xfId="0" applyNumberFormat="1" applyFont="1"/>
    <xf numFmtId="164" fontId="7" fillId="0" borderId="0" xfId="4" applyNumberFormat="1" applyFont="1" applyFill="1" applyBorder="1" applyAlignment="1">
      <alignment horizontal="center"/>
    </xf>
    <xf numFmtId="165" fontId="9" fillId="0" borderId="0" xfId="0" applyNumberFormat="1" applyFont="1" applyAlignment="1">
      <alignment horizontal="right"/>
    </xf>
    <xf numFmtId="9" fontId="9" fillId="0" borderId="0" xfId="3" applyFont="1" applyFill="1"/>
    <xf numFmtId="0" fontId="7" fillId="7" borderId="5" xfId="0" applyFont="1" applyFill="1" applyBorder="1" applyAlignment="1">
      <alignment horizontal="center" vertical="center" wrapText="1"/>
    </xf>
    <xf numFmtId="0" fontId="16" fillId="0" borderId="12" xfId="0" applyFont="1" applyBorder="1"/>
    <xf numFmtId="3" fontId="16" fillId="0" borderId="12" xfId="0" applyNumberFormat="1" applyFont="1" applyBorder="1"/>
    <xf numFmtId="3" fontId="9" fillId="0" borderId="1" xfId="1" applyNumberFormat="1" applyFont="1" applyBorder="1"/>
    <xf numFmtId="1" fontId="9" fillId="0" borderId="1" xfId="0" applyNumberFormat="1" applyFont="1" applyBorder="1"/>
    <xf numFmtId="3" fontId="7" fillId="5" borderId="12" xfId="0" applyNumberFormat="1" applyFont="1" applyFill="1" applyBorder="1"/>
    <xf numFmtId="3" fontId="7" fillId="5" borderId="1" xfId="1" applyNumberFormat="1" applyFont="1" applyFill="1" applyBorder="1"/>
    <xf numFmtId="3" fontId="7" fillId="5" borderId="1" xfId="0" applyNumberFormat="1" applyFont="1" applyFill="1" applyBorder="1"/>
    <xf numFmtId="44" fontId="7" fillId="5" borderId="1" xfId="0" applyNumberFormat="1" applyFont="1" applyFill="1" applyBorder="1"/>
    <xf numFmtId="1" fontId="7" fillId="5" borderId="12" xfId="0" applyNumberFormat="1" applyFont="1" applyFill="1" applyBorder="1"/>
    <xf numFmtId="3" fontId="9" fillId="0" borderId="12" xfId="1" applyNumberFormat="1" applyFont="1" applyBorder="1"/>
    <xf numFmtId="1" fontId="9" fillId="0" borderId="12" xfId="0" applyNumberFormat="1" applyFont="1" applyBorder="1"/>
    <xf numFmtId="1" fontId="9" fillId="0" borderId="12" xfId="1" applyNumberFormat="1" applyFont="1" applyBorder="1"/>
    <xf numFmtId="164" fontId="7" fillId="5" borderId="1" xfId="0" applyNumberFormat="1" applyFont="1" applyFill="1" applyBorder="1" applyAlignment="1">
      <alignment horizontal="right" vertical="top"/>
    </xf>
    <xf numFmtId="0" fontId="7" fillId="5" borderId="1" xfId="0" applyFont="1" applyFill="1" applyBorder="1" applyAlignment="1">
      <alignment horizontal="right"/>
    </xf>
    <xf numFmtId="1" fontId="7" fillId="5" borderId="1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 vertical="top"/>
    </xf>
    <xf numFmtId="1" fontId="0" fillId="0" borderId="0" xfId="0" applyNumberFormat="1"/>
    <xf numFmtId="0" fontId="4" fillId="0" borderId="10" xfId="0" applyFont="1" applyBorder="1" applyAlignment="1">
      <alignment horizontal="right"/>
    </xf>
    <xf numFmtId="1" fontId="9" fillId="0" borderId="5" xfId="1" applyNumberFormat="1" applyFont="1" applyBorder="1"/>
    <xf numFmtId="1" fontId="9" fillId="0" borderId="1" xfId="1" applyNumberFormat="1" applyFont="1" applyBorder="1"/>
    <xf numFmtId="1" fontId="7" fillId="5" borderId="1" xfId="0" applyNumberFormat="1" applyFont="1" applyFill="1" applyBorder="1"/>
    <xf numFmtId="1" fontId="0" fillId="0" borderId="1" xfId="0" applyNumberFormat="1" applyBorder="1"/>
    <xf numFmtId="165" fontId="9" fillId="5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165" fontId="14" fillId="0" borderId="12" xfId="0" applyNumberFormat="1" applyFont="1" applyBorder="1" applyAlignment="1">
      <alignment horizontal="right"/>
    </xf>
    <xf numFmtId="3" fontId="9" fillId="0" borderId="0" xfId="0" applyNumberFormat="1" applyFont="1"/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right"/>
    </xf>
    <xf numFmtId="165" fontId="14" fillId="0" borderId="1" xfId="0" applyNumberFormat="1" applyFont="1" applyBorder="1" applyAlignment="1">
      <alignment horizontal="right"/>
    </xf>
    <xf numFmtId="9" fontId="9" fillId="0" borderId="0" xfId="0" applyNumberFormat="1" applyFont="1" applyAlignment="1">
      <alignment horizontal="left"/>
    </xf>
    <xf numFmtId="164" fontId="7" fillId="0" borderId="18" xfId="4" applyNumberFormat="1" applyFont="1" applyFill="1" applyBorder="1" applyAlignment="1">
      <alignment horizontal="center"/>
    </xf>
    <xf numFmtId="165" fontId="14" fillId="0" borderId="18" xfId="0" applyNumberFormat="1" applyFont="1" applyBorder="1" applyAlignment="1">
      <alignment horizontal="right"/>
    </xf>
    <xf numFmtId="165" fontId="9" fillId="0" borderId="18" xfId="1" applyNumberFormat="1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165" fontId="14" fillId="0" borderId="1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17" fillId="9" borderId="5" xfId="0" applyNumberFormat="1" applyFont="1" applyFill="1" applyBorder="1" applyAlignment="1">
      <alignment horizontal="right"/>
    </xf>
    <xf numFmtId="0" fontId="16" fillId="0" borderId="2" xfId="0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7" fillId="8" borderId="1" xfId="0" applyNumberFormat="1" applyFont="1" applyFill="1" applyBorder="1" applyAlignment="1">
      <alignment horizontal="right"/>
    </xf>
    <xf numFmtId="9" fontId="9" fillId="3" borderId="0" xfId="3" applyFont="1" applyFill="1" applyBorder="1"/>
    <xf numFmtId="9" fontId="9" fillId="3" borderId="0" xfId="3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3" fontId="18" fillId="10" borderId="5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3" fontId="17" fillId="9" borderId="5" xfId="0" applyNumberFormat="1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3" fontId="17" fillId="9" borderId="1" xfId="0" applyNumberFormat="1" applyFont="1" applyFill="1" applyBorder="1" applyAlignment="1">
      <alignment horizontal="center"/>
    </xf>
    <xf numFmtId="165" fontId="7" fillId="8" borderId="1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165" fontId="9" fillId="3" borderId="12" xfId="1" applyNumberFormat="1" applyFont="1" applyFill="1" applyBorder="1" applyAlignment="1">
      <alignment horizontal="center"/>
    </xf>
    <xf numFmtId="165" fontId="7" fillId="8" borderId="2" xfId="1" applyNumberFormat="1" applyFont="1" applyFill="1" applyBorder="1" applyAlignment="1">
      <alignment horizontal="center"/>
    </xf>
    <xf numFmtId="165" fontId="9" fillId="0" borderId="1" xfId="1" quotePrefix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5" fontId="15" fillId="8" borderId="1" xfId="1" applyNumberFormat="1" applyFont="1" applyFill="1" applyBorder="1" applyAlignment="1">
      <alignment horizontal="center"/>
    </xf>
    <xf numFmtId="3" fontId="17" fillId="9" borderId="4" xfId="0" applyNumberFormat="1" applyFont="1" applyFill="1" applyBorder="1" applyAlignment="1">
      <alignment horizontal="right"/>
    </xf>
    <xf numFmtId="3" fontId="17" fillId="9" borderId="4" xfId="0" applyNumberFormat="1" applyFont="1" applyFill="1" applyBorder="1"/>
    <xf numFmtId="164" fontId="15" fillId="8" borderId="1" xfId="4" applyNumberFormat="1" applyFont="1" applyFill="1" applyBorder="1" applyAlignment="1">
      <alignment horizontal="center"/>
    </xf>
    <xf numFmtId="0" fontId="7" fillId="8" borderId="1" xfId="4" applyFont="1" applyFill="1" applyBorder="1" applyAlignment="1">
      <alignment horizontal="center"/>
    </xf>
    <xf numFmtId="164" fontId="8" fillId="2" borderId="1" xfId="4" applyNumberFormat="1" applyFont="1" applyFill="1" applyBorder="1" applyAlignment="1">
      <alignment horizontal="center"/>
    </xf>
    <xf numFmtId="0" fontId="8" fillId="2" borderId="1" xfId="4" applyFont="1" applyFill="1" applyBorder="1" applyAlignment="1">
      <alignment horizontal="center"/>
    </xf>
    <xf numFmtId="3" fontId="16" fillId="0" borderId="4" xfId="0" applyNumberFormat="1" applyFont="1" applyBorder="1" applyAlignment="1">
      <alignment horizontal="right"/>
    </xf>
    <xf numFmtId="165" fontId="9" fillId="0" borderId="0" xfId="1" applyNumberFormat="1" applyFont="1" applyAlignment="1">
      <alignment horizontal="center"/>
    </xf>
    <xf numFmtId="3" fontId="18" fillId="10" borderId="5" xfId="0" applyNumberFormat="1" applyFont="1" applyFill="1" applyBorder="1" applyAlignment="1">
      <alignment horizontal="right"/>
    </xf>
    <xf numFmtId="3" fontId="18" fillId="10" borderId="4" xfId="0" applyNumberFormat="1" applyFont="1" applyFill="1" applyBorder="1" applyAlignment="1">
      <alignment horizontal="right"/>
    </xf>
    <xf numFmtId="0" fontId="18" fillId="10" borderId="4" xfId="0" applyFont="1" applyFill="1" applyBorder="1" applyAlignment="1">
      <alignment horizontal="right"/>
    </xf>
    <xf numFmtId="3" fontId="17" fillId="9" borderId="1" xfId="0" applyNumberFormat="1" applyFont="1" applyFill="1" applyBorder="1" applyAlignment="1">
      <alignment horizontal="right"/>
    </xf>
    <xf numFmtId="0" fontId="9" fillId="0" borderId="1" xfId="1" applyNumberFormat="1" applyFont="1" applyBorder="1" applyAlignment="1">
      <alignment horizontal="center"/>
    </xf>
    <xf numFmtId="165" fontId="7" fillId="8" borderId="1" xfId="0" applyNumberFormat="1" applyFont="1" applyFill="1" applyBorder="1" applyAlignment="1">
      <alignment horizontal="right"/>
    </xf>
    <xf numFmtId="165" fontId="7" fillId="8" borderId="1" xfId="0" applyNumberFormat="1" applyFont="1" applyFill="1" applyBorder="1" applyAlignment="1">
      <alignment horizontal="center"/>
    </xf>
    <xf numFmtId="165" fontId="7" fillId="8" borderId="12" xfId="0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165" fontId="0" fillId="3" borderId="1" xfId="0" applyNumberFormat="1" applyFill="1" applyBorder="1"/>
    <xf numFmtId="9" fontId="9" fillId="8" borderId="15" xfId="3" applyFont="1" applyFill="1" applyBorder="1" applyAlignment="1">
      <alignment horizontal="center"/>
    </xf>
    <xf numFmtId="9" fontId="9" fillId="8" borderId="3" xfId="3" applyFont="1" applyFill="1" applyBorder="1" applyAlignment="1">
      <alignment horizontal="center"/>
    </xf>
    <xf numFmtId="9" fontId="9" fillId="8" borderId="1" xfId="3" applyFont="1" applyFill="1" applyBorder="1" applyAlignment="1">
      <alignment horizontal="center"/>
    </xf>
    <xf numFmtId="9" fontId="9" fillId="8" borderId="12" xfId="3" applyFont="1" applyFill="1" applyBorder="1" applyAlignment="1">
      <alignment horizontal="center"/>
    </xf>
    <xf numFmtId="9" fontId="9" fillId="0" borderId="1" xfId="3" applyFont="1" applyBorder="1" applyAlignment="1">
      <alignment horizontal="center"/>
    </xf>
    <xf numFmtId="0" fontId="16" fillId="0" borderId="5" xfId="0" applyFont="1" applyBorder="1"/>
    <xf numFmtId="9" fontId="9" fillId="3" borderId="1" xfId="3" applyFont="1" applyFill="1" applyBorder="1" applyAlignment="1">
      <alignment horizontal="right"/>
    </xf>
    <xf numFmtId="164" fontId="15" fillId="0" borderId="0" xfId="4" applyNumberFormat="1" applyFont="1" applyFill="1" applyBorder="1" applyAlignment="1">
      <alignment horizontal="right" indent="1"/>
    </xf>
    <xf numFmtId="0" fontId="7" fillId="0" borderId="0" xfId="4" applyFont="1" applyFill="1" applyBorder="1"/>
    <xf numFmtId="3" fontId="1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7" fillId="3" borderId="0" xfId="0" applyNumberFormat="1" applyFont="1" applyFill="1" applyAlignment="1">
      <alignment horizontal="center"/>
    </xf>
    <xf numFmtId="0" fontId="9" fillId="3" borderId="0" xfId="0" applyFont="1" applyFill="1"/>
    <xf numFmtId="9" fontId="9" fillId="3" borderId="0" xfId="3" applyFont="1" applyFill="1" applyBorder="1" applyAlignment="1">
      <alignment horizontal="right"/>
    </xf>
    <xf numFmtId="9" fontId="9" fillId="8" borderId="1" xfId="3" applyFont="1" applyFill="1" applyBorder="1" applyAlignment="1">
      <alignment horizontal="right"/>
    </xf>
    <xf numFmtId="166" fontId="7" fillId="7" borderId="5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Border="1"/>
    <xf numFmtId="166" fontId="7" fillId="5" borderId="12" xfId="1" applyNumberFormat="1" applyFont="1" applyFill="1" applyBorder="1"/>
    <xf numFmtId="166" fontId="9" fillId="0" borderId="12" xfId="1" applyNumberFormat="1" applyFont="1" applyBorder="1"/>
    <xf numFmtId="164" fontId="4" fillId="0" borderId="0" xfId="0" applyNumberFormat="1" applyFont="1"/>
    <xf numFmtId="0" fontId="8" fillId="7" borderId="5" xfId="0" applyFont="1" applyFill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right"/>
    </xf>
    <xf numFmtId="0" fontId="19" fillId="0" borderId="0" xfId="0" applyFont="1"/>
    <xf numFmtId="44" fontId="8" fillId="2" borderId="19" xfId="2" applyFont="1" applyFill="1" applyBorder="1" applyAlignment="1">
      <alignment horizontal="center" vertical="center"/>
    </xf>
    <xf numFmtId="44" fontId="8" fillId="2" borderId="0" xfId="2" applyFont="1" applyFill="1" applyBorder="1" applyAlignment="1">
      <alignment horizontal="center" vertical="center"/>
    </xf>
    <xf numFmtId="44" fontId="8" fillId="2" borderId="14" xfId="2" applyFont="1" applyFill="1" applyBorder="1" applyAlignment="1">
      <alignment horizontal="center" vertical="center"/>
    </xf>
    <xf numFmtId="44" fontId="8" fillId="2" borderId="13" xfId="2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44" fontId="5" fillId="6" borderId="1" xfId="2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5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_);_(* \(#,##0.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DDEBF7"/>
      <color rgb="FF082C44"/>
      <color rgb="FFDAEEF3"/>
      <color rgb="FF5C8091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25400</xdr:rowOff>
    </xdr:from>
    <xdr:to>
      <xdr:col>2</xdr:col>
      <xdr:colOff>764676</xdr:colOff>
      <xdr:row>1</xdr:row>
      <xdr:rowOff>174490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6A5716-9129-44E9-AB91-90BB4EF0C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25400"/>
          <a:ext cx="3266576" cy="345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2148</xdr:colOff>
      <xdr:row>0</xdr:row>
      <xdr:rowOff>33131</xdr:rowOff>
    </xdr:from>
    <xdr:to>
      <xdr:col>1</xdr:col>
      <xdr:colOff>2294935</xdr:colOff>
      <xdr:row>1</xdr:row>
      <xdr:rowOff>182221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B2453-34FC-4C20-AE73-42D174EB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8" y="33131"/>
          <a:ext cx="3273509" cy="3466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2</xdr:col>
      <xdr:colOff>555709</xdr:colOff>
      <xdr:row>1</xdr:row>
      <xdr:rowOff>175196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FC41DBD-2E5D-48AB-AB44-8C0259F46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"/>
          <a:ext cx="3273509" cy="346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50800</xdr:rowOff>
    </xdr:from>
    <xdr:to>
      <xdr:col>3</xdr:col>
      <xdr:colOff>1222459</xdr:colOff>
      <xdr:row>0</xdr:row>
      <xdr:rowOff>397446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F988189-66B0-46DF-A52F-0B0779542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" y="50800"/>
          <a:ext cx="3273509" cy="346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82550</xdr:rowOff>
    </xdr:from>
    <xdr:to>
      <xdr:col>3</xdr:col>
      <xdr:colOff>581109</xdr:colOff>
      <xdr:row>0</xdr:row>
      <xdr:rowOff>429196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692CC7B4-4709-4CB1-9FA2-C4D91E8D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82550"/>
          <a:ext cx="3273509" cy="3466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</xdr:rowOff>
    </xdr:from>
    <xdr:to>
      <xdr:col>3</xdr:col>
      <xdr:colOff>974809</xdr:colOff>
      <xdr:row>0</xdr:row>
      <xdr:rowOff>359346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71D98CC0-7BC2-48A5-9578-65479DCD4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2700"/>
          <a:ext cx="3273509" cy="3466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174709</xdr:colOff>
      <xdr:row>0</xdr:row>
      <xdr:rowOff>346646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6F0AA12F-DB49-4465-83F4-8ADF33332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0"/>
          <a:ext cx="3273509" cy="3466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174709</xdr:colOff>
      <xdr:row>0</xdr:row>
      <xdr:rowOff>346646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32FDA848-5353-4BB3-8144-4F8B828CA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0"/>
          <a:ext cx="3273509" cy="34664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63ADE9D-4844-41B9-8C06-EDECBA631F88}" name="Table19" displayName="Table19" ref="A4:I50" totalsRowShown="0" headerRowDxfId="154" dataDxfId="152" headerRowBorderDxfId="153">
  <autoFilter ref="A4:I50" xr:uid="{840A345A-9C37-4731-B2D8-1090A49E6E35}"/>
  <tableColumns count="9">
    <tableColumn id="1" xr3:uid="{16E2ED69-A498-4E82-BEDA-86ACFAF5841A}" name="Fecha" dataDxfId="151" totalsRowDxfId="150"/>
    <tableColumn id="3" xr3:uid="{0174F5AC-898E-4672-AC41-0509D6847AD9}" name="Presencial" dataDxfId="149" totalsRowDxfId="148"/>
    <tableColumn id="4" xr3:uid="{248A4733-1F93-467F-A01A-73E6494165B0}" name="Correo" dataDxfId="147" totalsRowDxfId="146"/>
    <tableColumn id="5" xr3:uid="{243CF9CB-87B7-4DFA-BDFA-1BEE32FEDF89}" name="Teléfono" dataDxfId="145" totalsRowDxfId="144"/>
    <tableColumn id="6" xr3:uid="{9F8CECB9-57E4-4DED-935A-5AE92E68D1C3}" name="Chat" dataDxfId="143" totalsRowDxfId="142"/>
    <tableColumn id="2" xr3:uid="{E3E3DBF2-BAF3-4DB7-99CB-2945C79C2B5E}" name="WhatsApp" dataDxfId="141" totalsRowDxfId="140"/>
    <tableColumn id="9" xr3:uid="{7BB70BAE-9E13-493D-B2FB-38FB1AB78535}" name="Atención Virtual" dataDxfId="139" totalsRowDxfId="138"/>
    <tableColumn id="7" xr3:uid="{A22D16AA-EFE1-49BF-8292-C7D62D0266B3}" name="Redes Sociales" dataDxfId="137"/>
    <tableColumn id="8" xr3:uid="{B06B66EC-C972-41A5-8AEE-558B37DD07A3}" name="Total" dataDxfId="136" totalsRowDxfId="135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5A370A-96A2-465C-88F6-22B7E5118914}" name="Table310" displayName="Table310" ref="A4:J126" totalsRowShown="0" headerRowDxfId="134" dataDxfId="132" headerRowBorderDxfId="133">
  <autoFilter ref="A4:J126" xr:uid="{F043A1AD-D2F8-4FC8-B124-0A5DCBBBE453}"/>
  <tableColumns count="10">
    <tableColumn id="1" xr3:uid="{32AF81F0-3740-4A6B-A0B5-7C22FA3A103B}" name="Fecha" dataDxfId="131"/>
    <tableColumn id="2" xr3:uid="{1F03A84C-F4F6-4BD1-AE82-0A7C43B1084A}" name="Razón" dataDxfId="130"/>
    <tableColumn id="3" xr3:uid="{1A669EAE-BDDC-468D-96F0-F69C0616CB52}" name="Presencial" dataDxfId="129"/>
    <tableColumn id="4" xr3:uid="{76E41165-842E-4D14-AE82-EEECC2D55AC5}" name="Correo Electrónico" dataDxfId="128"/>
    <tableColumn id="5" xr3:uid="{1B1FBFC1-D827-4DFE-BDCB-23D7C77C18A1}" name="Telefono" dataDxfId="127"/>
    <tableColumn id="6" xr3:uid="{D7EA0F3C-B716-4D75-A616-92F700C6D9FE}" name="Chat" dataDxfId="126"/>
    <tableColumn id="10" xr3:uid="{D8D6A8C0-C68B-4D53-BB63-FB8D5B480EAD}" name="WhatsApp" dataDxfId="125"/>
    <tableColumn id="9" xr3:uid="{B5484ED4-B29E-4A3F-A67E-B6703A487F33}" name="Atención Virtual" dataDxfId="124"/>
    <tableColumn id="7" xr3:uid="{47131D7F-1C49-4B69-A152-494AE944D934}" name="Redes Sociales" dataDxfId="123"/>
    <tableColumn id="8" xr3:uid="{7CA69725-A1E5-4C17-9883-9C34295D6F2E}" name="Total Razón" dataDxfId="122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FAE324-4BA5-4877-8368-3091024CCBC2}" name="Table411" displayName="Table411" ref="A4:J74" totalsRowShown="0" headerRowDxfId="121" dataDxfId="119" headerRowBorderDxfId="120" tableBorderDxfId="118" totalsRowBorderDxfId="117">
  <autoFilter ref="A4:J74" xr:uid="{98B95176-BCA5-4888-B409-45C278A5B77E}"/>
  <sortState xmlns:xlrd2="http://schemas.microsoft.com/office/spreadsheetml/2017/richdata2" ref="A5:J12">
    <sortCondition ref="A4:A12"/>
  </sortState>
  <tableColumns count="10">
    <tableColumn id="2" xr3:uid="{73F9A0DA-3196-4C07-999C-F6578CCF5022}" name="Fecha" dataDxfId="116"/>
    <tableColumn id="1" xr3:uid="{70BF2028-CA8D-40A0-96E6-DF09D434CB81}" name="Concepto" dataDxfId="115"/>
    <tableColumn id="4" xr3:uid="{F593C8A4-98D3-4B04-8BC8-92E8917C76F6}" name="Presencial" dataDxfId="114"/>
    <tableColumn id="6" xr3:uid="{E7023F64-5153-4FE5-9997-5C7407AF316E}" name="Correo Electrónico" dataDxfId="113"/>
    <tableColumn id="7" xr3:uid="{8096D868-DDD3-4F94-BDD8-C36E19FA5342}" name="Teléfono" dataDxfId="112"/>
    <tableColumn id="5" xr3:uid="{7B86E3DD-3C58-4CE2-9C99-A6D4BD41B68E}" name="Chat" dataDxfId="111"/>
    <tableColumn id="10" xr3:uid="{0C237546-0946-4990-9034-632DC9CC840B}" name="WhasApp" dataDxfId="110"/>
    <tableColumn id="3" xr3:uid="{89CEC2FD-5748-4B6D-80F0-1DE975B09843}" name="Redes Sociales" dataDxfId="109"/>
    <tableColumn id="8" xr3:uid="{022F758F-E5B0-46C6-A119-0B6C63F6AD97}" name="General" dataDxfId="108"/>
    <tableColumn id="9" xr3:uid="{FC9BE1CA-3618-40AF-B26B-99CB931A2B8D}" name="Meta" dataDxfId="107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4642B6-D657-4089-BAD8-1AF425ADE8CB}" name="Table242" displayName="Table242" ref="B4:S63" totalsRowShown="0" headerRowDxfId="106" dataDxfId="104" headerRowBorderDxfId="105" tableBorderDxfId="103" totalsRowBorderDxfId="102">
  <autoFilter ref="B4:S63" xr:uid="{734642B6-D657-4089-BAD8-1AF425ADE8CB}"/>
  <tableColumns count="18">
    <tableColumn id="1" xr3:uid="{D5CEA718-CBE4-4479-9815-65093B4B8D14}" name="Fecha" dataDxfId="101" totalsRowDxfId="100"/>
    <tableColumn id="2" xr3:uid="{F5C6AF3E-EF4C-4CD0-A61A-D52AEE97C91B}" name="Recibidos" dataDxfId="99" totalsRowDxfId="98"/>
    <tableColumn id="7" xr3:uid="{B1D3845A-82C8-412D-8151-B580027F2031}" name="Reclamaciones" dataDxfId="97" totalsRowDxfId="96"/>
    <tableColumn id="6" xr3:uid="{8B472332-7B1A-4F79-AC55-066EF1C5ABCC}" name="Reconsideraciones" dataDxfId="95" totalsRowDxfId="94"/>
    <tableColumn id="3" xr3:uid="{00911DF7-7D03-4EB1-8C4B-F1C8F70DA518}" name="Desactivados" dataDxfId="93" totalsRowDxfId="92"/>
    <tableColumn id="5" xr3:uid="{13EB0B33-2950-47FA-8E2D-5A3112DAD7F6}" name="Completados" dataDxfId="91" totalsRowDxfId="90"/>
    <tableColumn id="8" xr3:uid="{BC8F23C4-0ED2-4CE7-A214-5083A5BE2CE1}" name="Tiempo de Respuesta" dataDxfId="89" totalsRowDxfId="88"/>
    <tableColumn id="4" xr3:uid="{A50FDA74-98CF-414E-B82D-C59144BBBDE3}" name="Pendientes" dataDxfId="87" totalsRowDxfId="86"/>
    <tableColumn id="18" xr3:uid="{2FE0450E-CE7E-4CA8-9ECA-8210322705AC}" name="Con decisión" dataDxfId="85" totalsRowDxfId="84"/>
    <tableColumn id="19" xr3:uid="{6298BC22-6BDA-40D5-853F-5E39A0F1579F}" name="Sin decisión" dataDxfId="83" totalsRowDxfId="82"/>
    <tableColumn id="17" xr3:uid="{86A0A72F-AEEA-4F3B-9F3C-975EE5526B05}" name="Inadmisibles" dataDxfId="81" totalsRowDxfId="80"/>
    <tableColumn id="9" xr3:uid="{FD18BCD4-104F-4175-9A49-2B9255735613}" name="Favorable  " dataDxfId="79" totalsRowDxfId="78"/>
    <tableColumn id="10" xr3:uid="{16AF9A50-016A-43F5-9F1C-62DEC82EDB1A}" name="Desfavorable" dataDxfId="77" totalsRowDxfId="76"/>
    <tableColumn id="11" xr3:uid="{80A87EFE-49EB-4E2A-A8AD-667CE9E8BC0A}" name="% Favorable" dataDxfId="75" totalsRowDxfId="74">
      <calculatedColumnFormula>+M5/(M5+N5)</calculatedColumnFormula>
    </tableColumn>
    <tableColumn id="12" xr3:uid="{22AEA29C-544F-49DA-A5A4-4A584DAB45C5}" name="% Desfavorable" dataDxfId="73" totalsRowDxfId="72">
      <calculatedColumnFormula>+N5/(M5+N5)</calculatedColumnFormula>
    </tableColumn>
    <tableColumn id="13" xr3:uid="{86960DC7-E447-4C63-BBF0-AB3289305E48}" name="Total Mensual" dataDxfId="71" totalsRowDxfId="70"/>
    <tableColumn id="14" xr3:uid="{E8A86636-61F7-4935-A27E-B15A8EC8C2EA}" name="Promedio por caso" dataDxfId="69" totalsRowDxfId="68">
      <calculatedColumnFormula>+Q5/S5</calculatedColumnFormula>
    </tableColumn>
    <tableColumn id="20" xr3:uid="{280765A6-212F-413C-824C-3FCADC674E63}" name="Reclamaciones favorables que implicaron devolución" dataDxfId="67" totalsRow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B3F343-4E1F-4DD1-849F-B88F1829BD03}" name="Table2263" displayName="Table2263" ref="B4:W63" headerRowDxfId="65" dataDxfId="63" totalsRowDxfId="61" headerRowBorderDxfId="64" tableBorderDxfId="62" totalsRowBorderDxfId="60">
  <autoFilter ref="B4:W63" xr:uid="{EAB3F343-4E1F-4DD1-849F-B88F1829BD03}"/>
  <tableColumns count="22">
    <tableColumn id="1" xr3:uid="{AB451362-CEC0-4859-A8F8-093F7D7A6D26}" name="Fecha" totalsRowLabel="T3 2022" dataDxfId="59" totalsRowDxfId="58"/>
    <tableColumn id="2" xr3:uid="{8BBD2F6E-866D-4E54-9951-F74AC8FDB6AA}" name="0.15% a Transferencias" totalsRowFunction="custom" dataDxfId="57" totalsRowDxfId="56">
      <totalsRowFormula>+SUM(C36:C38)</totalsRowFormula>
    </tableColumn>
    <tableColumn id="4" xr3:uid="{7FA351D3-496C-4B44-B668-B8B9F18C8019}" name="Beneficios" totalsRowFunction="custom" dataDxfId="55" totalsRowDxfId="54">
      <totalsRowFormula>+SUM(D36:D38)</totalsRowFormula>
    </tableColumn>
    <tableColumn id="5" xr3:uid="{1C92A6C2-A540-48D5-BAC1-3611469A9E9D}" name="Bloqueo de Cuenta" totalsRowFunction="custom" dataDxfId="53" totalsRowDxfId="52">
      <totalsRowFormula>+SUM(E36:E38)</totalsRowFormula>
    </tableColumn>
    <tableColumn id="6" xr3:uid="{BC8044A8-582E-438A-84DC-53B9B4B57CFC}" name="Buró de Crédito" totalsRowFunction="custom" dataDxfId="51" totalsRowDxfId="50">
      <totalsRowFormula>+SUM(F36:F38)</totalsRowFormula>
    </tableColumn>
    <tableColumn id="3" xr3:uid="{9418ECEC-F980-4F86-BB2D-E5170A470FEC}" name="Problemas en Cajero" totalsRowFunction="custom" dataDxfId="49" totalsRowDxfId="48">
      <totalsRowFormula>+SUM(G36:G38)</totalsRowFormula>
    </tableColumn>
    <tableColumn id="7" xr3:uid="{F24AA84E-9079-4500-BB39-5F0F2058DE0F}" name="Cancelación Producto" totalsRowFunction="custom" dataDxfId="47" totalsRowDxfId="46">
      <totalsRowFormula>+SUM(H36:H38)</totalsRowFormula>
    </tableColumn>
    <tableColumn id="8" xr3:uid="{1779FC4F-62BE-4813-A63C-BAA51ECF38BD}" name="Cargos" totalsRowFunction="custom" dataDxfId="45" totalsRowDxfId="44">
      <totalsRowFormula>+SUM(I36:I38)</totalsRowFormula>
    </tableColumn>
    <tableColumn id="9" xr3:uid="{A385AEBB-C43B-4CDB-9118-F0B3D8F8D372}" name="Consumos" totalsRowFunction="custom" dataDxfId="43" totalsRowDxfId="42">
      <totalsRowFormula>+SUM(J36:J38)</totalsRowFormula>
    </tableColumn>
    <tableColumn id="10" xr3:uid="{4866B3BA-85A5-4AD2-BF75-7068B1C36B95}" name="Depósitos" totalsRowFunction="custom" dataDxfId="41" totalsRowDxfId="40">
      <totalsRowFormula>+SUM(K36:K38)</totalsRowFormula>
    </tableColumn>
    <tableColumn id="11" xr3:uid="{A13EEF4C-4A88-4772-AE8C-3A8C426ACE3E}" name="Devolución" totalsRowFunction="custom" dataDxfId="39" totalsRowDxfId="38">
      <totalsRowFormula>+SUM(L36:L38)</totalsRowFormula>
    </tableColumn>
    <tableColumn id="12" xr3:uid="{5592FA9E-0FBA-4F5B-88D6-C88944952D11}" name="Débitos" totalsRowFunction="custom" dataDxfId="37" totalsRowDxfId="36">
      <totalsRowFormula>+SUM(M36:M38)</totalsRowFormula>
    </tableColumn>
    <tableColumn id="13" xr3:uid="{9A32E530-DD96-4BDE-925E-CB5F455082BD}" name="Error Intereses" totalsRowFunction="custom" dataDxfId="35" totalsRowDxfId="34">
      <totalsRowFormula>+SUM(N36:N38)</totalsRowFormula>
    </tableColumn>
    <tableColumn id="22" xr3:uid="{5E980508-6FBE-4A61-BFA6-2ECCB6A8D9B3}" name="Estados de Cuenta" totalsRowFunction="custom" dataDxfId="33" totalsRowDxfId="32">
      <totalsRowFormula>+SUM(O36:O38)</totalsRowFormula>
    </tableColumn>
    <tableColumn id="14" xr3:uid="{5A540DCA-DBF9-4F81-8A77-B02C5700C909}" name="Otros" totalsRowFunction="custom" dataDxfId="31" totalsRowDxfId="30">
      <totalsRowFormula>+SUM(P36:P38)</totalsRowFormula>
    </tableColumn>
    <tableColumn id="15" xr3:uid="{1F09FBC9-6540-44CD-A842-66EACB73B106}" name="Pagos" totalsRowFunction="custom" dataDxfId="29" totalsRowDxfId="28">
      <totalsRowFormula>+SUM(Q36:Q38)</totalsRowFormula>
    </tableColumn>
    <tableColumn id="16" xr3:uid="{4130A043-EC08-4779-9502-CAC8DA2894F4}" name="Producto No Autorizado" totalsRowFunction="custom" dataDxfId="27" totalsRowDxfId="26">
      <totalsRowFormula>+SUM(R36:R38)</totalsRowFormula>
    </tableColumn>
    <tableColumn id="17" xr3:uid="{5F0584A1-0D15-4B0C-A4C3-723E83DAD608}" name="Problemas con Préstamos" totalsRowFunction="custom" dataDxfId="25" totalsRowDxfId="24">
      <totalsRowFormula>+SUM(S36:S38)</totalsRowFormula>
    </tableColumn>
    <tableColumn id="18" xr3:uid="{23F1B2A7-8868-499D-A736-D3B28911A539}" name="Publicidad Engañosa" totalsRowFunction="custom" dataDxfId="23" totalsRowDxfId="22">
      <totalsRowFormula>+SUM(T36:T38)</totalsRowFormula>
    </tableColumn>
    <tableColumn id="19" xr3:uid="{CE04320B-5EA3-4D19-939B-7EB124613039}" name="Retiros" totalsRowFunction="custom" dataDxfId="21" totalsRowDxfId="20">
      <totalsRowFormula>+SUM(U36:U38)</totalsRowFormula>
    </tableColumn>
    <tableColumn id="20" xr3:uid="{A5841CB0-FF11-4F9C-BA69-51188DDA5849}" name="Transacción" totalsRowFunction="custom" dataDxfId="19" totalsRowDxfId="18">
      <totalsRowFormula>+SUM(V36:V38)</totalsRowFormula>
    </tableColumn>
    <tableColumn id="21" xr3:uid="{2BA0AF03-99B1-48D3-A185-C687DE105DF4}" name="Transferencias" totalsRowFunction="custom" dataDxfId="17" totalsRowDxfId="16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712EA6-9079-409E-BE38-2641B01511C7}" name="Table2574" displayName="Table2574" ref="B4:D62" totalsRowShown="0" headerRowDxfId="15" dataDxfId="13" headerRowBorderDxfId="14" tableBorderDxfId="12" totalsRowBorderDxfId="11">
  <autoFilter ref="B4:D62" xr:uid="{12712EA6-9079-409E-BE38-2641B01511C7}"/>
  <tableColumns count="3">
    <tableColumn id="1" xr3:uid="{974644B5-7F94-426E-AC58-28EF77977CF2}" name="Fecha" dataDxfId="10"/>
    <tableColumn id="2" xr3:uid="{27DCD2DD-B2AB-4ECF-A42D-1A35D09B2A00}" name="Solicitudes" dataDxfId="9"/>
    <tableColumn id="3" xr3:uid="{4186D0CC-B97A-432D-B561-E9F0A0789132}" name="Entregas" dataDxfId="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3AA081-42E4-4F17-86A6-B2590B3EE8B9}" name="Table25812" displayName="Table25812" ref="B4:D63" totalsRowShown="0" headerRowDxfId="7" dataDxfId="5" headerRowBorderDxfId="6" tableBorderDxfId="4" totalsRowBorderDxfId="3">
  <autoFilter ref="B4:D63" xr:uid="{483AA081-42E4-4F17-86A6-B2590B3EE8B9}"/>
  <tableColumns count="3">
    <tableColumn id="1" xr3:uid="{0591C1D7-DF41-4291-9934-973714E039CB}" name="Fecha" dataDxfId="2"/>
    <tableColumn id="2" xr3:uid="{4EAD87A0-6862-462A-9990-B6614C1C3ECF}" name="Recibidos" dataDxfId="1"/>
    <tableColumn id="3" xr3:uid="{5A23C134-1257-45AA-B15B-690043BB6877}" name="Respondido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3FF8-E25B-4225-A3C4-3F76D2820925}">
  <sheetPr codeName="Hoja1"/>
  <dimension ref="A3:V69"/>
  <sheetViews>
    <sheetView showGridLines="0" zoomScaleNormal="100" workbookViewId="0">
      <selection activeCell="F54" sqref="F54"/>
    </sheetView>
  </sheetViews>
  <sheetFormatPr baseColWidth="10" defaultColWidth="9.1796875" defaultRowHeight="15.5" x14ac:dyDescent="0.35"/>
  <cols>
    <col min="1" max="1" width="18" style="67" customWidth="1"/>
    <col min="2" max="2" width="18" style="67" bestFit="1" customWidth="1"/>
    <col min="3" max="3" width="14.453125" style="67" bestFit="1" customWidth="1"/>
    <col min="4" max="4" width="16.26953125" style="67" bestFit="1" customWidth="1"/>
    <col min="5" max="5" width="12" style="67" bestFit="1" customWidth="1"/>
    <col min="6" max="6" width="12" style="67" customWidth="1"/>
    <col min="7" max="7" width="18.26953125" style="67" customWidth="1"/>
    <col min="8" max="8" width="16.81640625" style="67" customWidth="1"/>
    <col min="9" max="9" width="12.7265625" style="67" bestFit="1" customWidth="1"/>
    <col min="10" max="10" width="9.1796875" style="67"/>
    <col min="11" max="11" width="11.54296875" style="67" customWidth="1"/>
    <col min="12" max="13" width="9.81640625" style="67" bestFit="1" customWidth="1"/>
    <col min="14" max="16384" width="9.1796875" style="67"/>
  </cols>
  <sheetData>
    <row r="3" spans="1:14" ht="30" customHeight="1" x14ac:dyDescent="0.35">
      <c r="A3" s="275" t="s">
        <v>0</v>
      </c>
      <c r="B3" s="276"/>
      <c r="C3" s="276"/>
      <c r="D3" s="276"/>
      <c r="E3" s="276"/>
      <c r="F3" s="276"/>
      <c r="G3" s="276"/>
      <c r="H3" s="276"/>
      <c r="I3" s="276"/>
    </row>
    <row r="4" spans="1:14" ht="30" customHeight="1" x14ac:dyDescent="0.35">
      <c r="A4" s="143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93" t="s">
        <v>7</v>
      </c>
      <c r="H4" s="93" t="s">
        <v>8</v>
      </c>
      <c r="I4" s="144" t="s">
        <v>9</v>
      </c>
    </row>
    <row r="5" spans="1:14" x14ac:dyDescent="0.35">
      <c r="A5" s="145">
        <v>44044</v>
      </c>
      <c r="B5" s="132">
        <v>281</v>
      </c>
      <c r="C5" s="132">
        <v>396</v>
      </c>
      <c r="D5" s="132">
        <v>2273</v>
      </c>
      <c r="E5" s="132"/>
      <c r="F5" s="209" t="s">
        <v>10</v>
      </c>
      <c r="G5" s="209" t="s">
        <v>10</v>
      </c>
      <c r="H5" s="209" t="s">
        <v>10</v>
      </c>
      <c r="I5" s="132">
        <f>SUM(Table19[[#This Row],[Presencial]:[Redes Sociales]])</f>
        <v>2950</v>
      </c>
    </row>
    <row r="6" spans="1:14" ht="15" customHeight="1" x14ac:dyDescent="0.35">
      <c r="A6" s="145">
        <v>44075</v>
      </c>
      <c r="B6" s="132">
        <v>474</v>
      </c>
      <c r="C6" s="132">
        <v>295</v>
      </c>
      <c r="D6" s="132">
        <v>2512</v>
      </c>
      <c r="E6" s="132"/>
      <c r="F6" s="209" t="s">
        <v>10</v>
      </c>
      <c r="G6" s="209" t="s">
        <v>10</v>
      </c>
      <c r="H6" s="209" t="s">
        <v>10</v>
      </c>
      <c r="I6" s="132">
        <f>SUM(Table19[[#This Row],[Presencial]:[Redes Sociales]])</f>
        <v>3281</v>
      </c>
    </row>
    <row r="7" spans="1:14" ht="15" customHeight="1" x14ac:dyDescent="0.35">
      <c r="A7" s="146" t="s">
        <v>11</v>
      </c>
      <c r="B7" s="135">
        <f>SUBTOTAL(109,B4:B6)</f>
        <v>755</v>
      </c>
      <c r="C7" s="135">
        <f>SUBTOTAL(109,C4:C6)</f>
        <v>691</v>
      </c>
      <c r="D7" s="135">
        <f>SUBTOTAL(109,D4:D6)</f>
        <v>4785</v>
      </c>
      <c r="E7" s="225" t="s">
        <v>10</v>
      </c>
      <c r="F7" s="225" t="s">
        <v>10</v>
      </c>
      <c r="G7" s="225" t="s">
        <v>10</v>
      </c>
      <c r="H7" s="225" t="s">
        <v>10</v>
      </c>
      <c r="I7" s="135">
        <f>SUM(Table19[[#This Row],[Presencial]:[Redes Sociales]])</f>
        <v>6231</v>
      </c>
    </row>
    <row r="8" spans="1:14" ht="15" customHeight="1" x14ac:dyDescent="0.35">
      <c r="A8" s="145">
        <v>44105</v>
      </c>
      <c r="B8" s="132">
        <v>659</v>
      </c>
      <c r="C8" s="132">
        <v>361</v>
      </c>
      <c r="D8" s="132">
        <v>2857</v>
      </c>
      <c r="E8" s="132"/>
      <c r="F8" s="210" t="s">
        <v>10</v>
      </c>
      <c r="G8" s="209" t="s">
        <v>10</v>
      </c>
      <c r="H8" s="209" t="s">
        <v>10</v>
      </c>
      <c r="I8" s="132">
        <f>SUM(Table19[[#This Row],[Presencial]:[Redes Sociales]])</f>
        <v>3877</v>
      </c>
    </row>
    <row r="9" spans="1:14" ht="15" customHeight="1" x14ac:dyDescent="0.35">
      <c r="A9" s="145">
        <v>44136</v>
      </c>
      <c r="B9" s="132">
        <v>859</v>
      </c>
      <c r="C9" s="132">
        <v>1375</v>
      </c>
      <c r="D9" s="132">
        <v>1589</v>
      </c>
      <c r="E9" s="132">
        <v>408</v>
      </c>
      <c r="F9" s="210" t="s">
        <v>10</v>
      </c>
      <c r="G9" s="209" t="s">
        <v>10</v>
      </c>
      <c r="H9" s="132">
        <v>78</v>
      </c>
      <c r="I9" s="132">
        <f>SUM(Table19[[#This Row],[Presencial]:[Redes Sociales]])</f>
        <v>4309</v>
      </c>
    </row>
    <row r="10" spans="1:14" ht="15" customHeight="1" x14ac:dyDescent="0.35">
      <c r="A10" s="145">
        <v>44166</v>
      </c>
      <c r="B10" s="132">
        <v>764</v>
      </c>
      <c r="C10" s="132">
        <v>1348</v>
      </c>
      <c r="D10" s="132">
        <v>2259</v>
      </c>
      <c r="E10" s="132">
        <v>571</v>
      </c>
      <c r="F10" s="210" t="s">
        <v>10</v>
      </c>
      <c r="G10" s="210" t="s">
        <v>10</v>
      </c>
      <c r="H10" s="132">
        <v>176</v>
      </c>
      <c r="I10" s="132">
        <f>SUM(Table19[[#This Row],[Presencial]:[Redes Sociales]])</f>
        <v>5118</v>
      </c>
      <c r="L10" s="65"/>
      <c r="M10" s="65"/>
    </row>
    <row r="11" spans="1:14" ht="15" customHeight="1" x14ac:dyDescent="0.35">
      <c r="A11" s="146" t="s">
        <v>12</v>
      </c>
      <c r="B11" s="135">
        <f>SUBTOTAL(109,B8:B10)</f>
        <v>2282</v>
      </c>
      <c r="C11" s="135">
        <f>SUBTOTAL(109,C8:C10)</f>
        <v>3084</v>
      </c>
      <c r="D11" s="135">
        <f>SUBTOTAL(109,D8:D10)</f>
        <v>6705</v>
      </c>
      <c r="E11" s="135">
        <f>SUBTOTAL(109,E8:E10)</f>
        <v>979</v>
      </c>
      <c r="F11" s="225" t="s">
        <v>10</v>
      </c>
      <c r="G11" s="225" t="s">
        <v>10</v>
      </c>
      <c r="H11" s="135">
        <f>SUBTOTAL(109,H8:H10)</f>
        <v>254</v>
      </c>
      <c r="I11" s="135">
        <f>SUM(Table19[[#This Row],[Presencial]:[Redes Sociales]])</f>
        <v>13304</v>
      </c>
    </row>
    <row r="12" spans="1:14" ht="15" customHeight="1" x14ac:dyDescent="0.35">
      <c r="A12" s="145">
        <v>44197</v>
      </c>
      <c r="B12" s="132">
        <v>655</v>
      </c>
      <c r="C12" s="132">
        <v>1419</v>
      </c>
      <c r="D12" s="132">
        <v>1966</v>
      </c>
      <c r="E12" s="132">
        <v>324</v>
      </c>
      <c r="F12" s="210" t="s">
        <v>10</v>
      </c>
      <c r="G12" s="209" t="s">
        <v>10</v>
      </c>
      <c r="H12" s="132">
        <v>135</v>
      </c>
      <c r="I12" s="132">
        <f>SUM(Table19[[#This Row],[Presencial]:[Redes Sociales]])</f>
        <v>4499</v>
      </c>
    </row>
    <row r="13" spans="1:14" ht="15" customHeight="1" x14ac:dyDescent="0.35">
      <c r="A13" s="145">
        <v>44228</v>
      </c>
      <c r="B13" s="132">
        <v>888</v>
      </c>
      <c r="C13" s="132">
        <v>1889</v>
      </c>
      <c r="D13" s="132">
        <v>2640</v>
      </c>
      <c r="E13" s="132">
        <v>609</v>
      </c>
      <c r="F13" s="210" t="s">
        <v>10</v>
      </c>
      <c r="G13" s="209" t="s">
        <v>10</v>
      </c>
      <c r="H13" s="132">
        <v>111</v>
      </c>
      <c r="I13" s="132">
        <f>SUM(Table19[[#This Row],[Presencial]:[Redes Sociales]])</f>
        <v>6137</v>
      </c>
    </row>
    <row r="14" spans="1:14" x14ac:dyDescent="0.35">
      <c r="A14" s="147">
        <v>44256</v>
      </c>
      <c r="B14" s="148">
        <v>1157</v>
      </c>
      <c r="C14" s="149">
        <v>1907</v>
      </c>
      <c r="D14" s="149">
        <v>3793</v>
      </c>
      <c r="E14" s="149">
        <v>333</v>
      </c>
      <c r="F14" s="210" t="s">
        <v>10</v>
      </c>
      <c r="G14" s="210" t="s">
        <v>10</v>
      </c>
      <c r="H14" s="149">
        <v>235</v>
      </c>
      <c r="I14" s="132">
        <f>SUM(Table19[[#This Row],[Presencial]:[Redes Sociales]])</f>
        <v>7425</v>
      </c>
    </row>
    <row r="15" spans="1:14" x14ac:dyDescent="0.35">
      <c r="A15" s="146" t="s">
        <v>12</v>
      </c>
      <c r="B15" s="135">
        <f>SUBTOTAL(109,B12:B14)</f>
        <v>2700</v>
      </c>
      <c r="C15" s="135">
        <f>SUBTOTAL(109,C12:C14)</f>
        <v>5215</v>
      </c>
      <c r="D15" s="135">
        <f>SUBTOTAL(109,D12:D14)</f>
        <v>8399</v>
      </c>
      <c r="E15" s="135">
        <f>SUBTOTAL(109,E12:E14)</f>
        <v>1266</v>
      </c>
      <c r="F15" s="225" t="s">
        <v>10</v>
      </c>
      <c r="G15" s="225" t="s">
        <v>10</v>
      </c>
      <c r="H15" s="135">
        <f>SUBTOTAL(109,H12:H14)</f>
        <v>481</v>
      </c>
      <c r="I15" s="135">
        <f>SUM(Table19[[#This Row],[Presencial]:[Redes Sociales]])</f>
        <v>18061</v>
      </c>
      <c r="M15" s="125"/>
      <c r="N15" s="125"/>
    </row>
    <row r="16" spans="1:14" x14ac:dyDescent="0.35">
      <c r="A16" s="145">
        <v>44287</v>
      </c>
      <c r="B16" s="150">
        <v>1022</v>
      </c>
      <c r="C16" s="132">
        <v>1430</v>
      </c>
      <c r="D16" s="132">
        <v>3309</v>
      </c>
      <c r="E16" s="132">
        <v>158</v>
      </c>
      <c r="F16" s="210" t="s">
        <v>10</v>
      </c>
      <c r="G16" s="209" t="s">
        <v>10</v>
      </c>
      <c r="H16" s="132">
        <v>218</v>
      </c>
      <c r="I16" s="132">
        <f>SUM(Table19[[#This Row],[Presencial]:[Redes Sociales]])</f>
        <v>6137</v>
      </c>
      <c r="M16" s="125"/>
      <c r="N16" s="125"/>
    </row>
    <row r="17" spans="1:22" x14ac:dyDescent="0.35">
      <c r="A17" s="145">
        <v>44317</v>
      </c>
      <c r="B17" s="150">
        <v>1004</v>
      </c>
      <c r="C17" s="132">
        <v>2138</v>
      </c>
      <c r="D17" s="132">
        <v>3035</v>
      </c>
      <c r="E17" s="132">
        <v>159</v>
      </c>
      <c r="F17" s="210" t="s">
        <v>10</v>
      </c>
      <c r="G17" s="209" t="s">
        <v>10</v>
      </c>
      <c r="H17" s="132">
        <v>266</v>
      </c>
      <c r="I17" s="132">
        <f>SUM(Table19[[#This Row],[Presencial]:[Redes Sociales]])</f>
        <v>6602</v>
      </c>
      <c r="M17" s="200"/>
    </row>
    <row r="18" spans="1:22" x14ac:dyDescent="0.35">
      <c r="A18" s="145">
        <v>44348</v>
      </c>
      <c r="B18" s="150">
        <v>1014</v>
      </c>
      <c r="C18" s="132">
        <v>2567</v>
      </c>
      <c r="D18" s="151">
        <v>3659</v>
      </c>
      <c r="E18" s="132">
        <v>158</v>
      </c>
      <c r="F18" s="210" t="s">
        <v>10</v>
      </c>
      <c r="G18" s="210" t="s">
        <v>10</v>
      </c>
      <c r="H18" s="132">
        <v>363</v>
      </c>
      <c r="I18" s="132">
        <f>SUM(Table19[[#This Row],[Presencial]:[Redes Sociales]])</f>
        <v>7761</v>
      </c>
      <c r="M18" s="125"/>
      <c r="N18" s="125"/>
    </row>
    <row r="19" spans="1:22" x14ac:dyDescent="0.35">
      <c r="A19" s="146" t="s">
        <v>12</v>
      </c>
      <c r="B19" s="135">
        <f>SUBTOTAL(109,B16:B18)</f>
        <v>3040</v>
      </c>
      <c r="C19" s="135">
        <f>SUBTOTAL(109,C16:C18)</f>
        <v>6135</v>
      </c>
      <c r="D19" s="135">
        <f>SUBTOTAL(109,D16:D18)</f>
        <v>10003</v>
      </c>
      <c r="E19" s="135">
        <f>SUBTOTAL(109,E16:E18)</f>
        <v>475</v>
      </c>
      <c r="F19" s="225" t="s">
        <v>10</v>
      </c>
      <c r="G19" s="225" t="s">
        <v>10</v>
      </c>
      <c r="H19" s="135">
        <f>SUBTOTAL(109,H16:H18)</f>
        <v>847</v>
      </c>
      <c r="I19" s="135">
        <f>SUM(Table19[[#This Row],[Presencial]:[Redes Sociales]])</f>
        <v>20500</v>
      </c>
      <c r="M19" s="200"/>
      <c r="N19" s="200"/>
    </row>
    <row r="20" spans="1:22" x14ac:dyDescent="0.35">
      <c r="A20" s="147">
        <v>44378</v>
      </c>
      <c r="B20" s="148">
        <v>1090</v>
      </c>
      <c r="C20" s="149">
        <v>2531</v>
      </c>
      <c r="D20" s="152">
        <v>3014</v>
      </c>
      <c r="E20" s="149">
        <v>211</v>
      </c>
      <c r="F20" s="210" t="s">
        <v>10</v>
      </c>
      <c r="G20" s="209" t="s">
        <v>10</v>
      </c>
      <c r="H20" s="149">
        <v>407</v>
      </c>
      <c r="I20" s="132">
        <f>SUM(Table19[[#This Row],[Presencial]:[Redes Sociales]])</f>
        <v>7253</v>
      </c>
      <c r="M20" s="125"/>
      <c r="N20" s="125"/>
    </row>
    <row r="21" spans="1:22" x14ac:dyDescent="0.35">
      <c r="A21" s="147">
        <v>44409</v>
      </c>
      <c r="B21" s="148">
        <v>1011</v>
      </c>
      <c r="C21" s="149">
        <v>2170</v>
      </c>
      <c r="D21" s="152">
        <v>2716</v>
      </c>
      <c r="E21" s="149">
        <v>169</v>
      </c>
      <c r="F21" s="210" t="s">
        <v>10</v>
      </c>
      <c r="G21" s="209" t="s">
        <v>10</v>
      </c>
      <c r="H21" s="149">
        <v>367</v>
      </c>
      <c r="I21" s="132">
        <f>SUM(Table19[[#This Row],[Presencial]:[Redes Sociales]])</f>
        <v>6433</v>
      </c>
      <c r="M21" s="200"/>
      <c r="N21" s="200"/>
    </row>
    <row r="22" spans="1:22" x14ac:dyDescent="0.35">
      <c r="A22" s="145">
        <v>44440</v>
      </c>
      <c r="B22" s="132">
        <v>919</v>
      </c>
      <c r="C22" s="132">
        <v>2171</v>
      </c>
      <c r="D22" s="151">
        <v>2331</v>
      </c>
      <c r="E22" s="132">
        <v>141</v>
      </c>
      <c r="F22" s="210" t="s">
        <v>10</v>
      </c>
      <c r="G22" s="210" t="s">
        <v>10</v>
      </c>
      <c r="H22" s="132">
        <v>314</v>
      </c>
      <c r="I22" s="132">
        <f>SUM(Table19[[#This Row],[Presencial]:[Redes Sociales]])</f>
        <v>5876</v>
      </c>
      <c r="M22" s="125"/>
      <c r="N22" s="125"/>
    </row>
    <row r="23" spans="1:22" x14ac:dyDescent="0.35">
      <c r="A23" s="146" t="s">
        <v>12</v>
      </c>
      <c r="B23" s="135">
        <f>SUBTOTAL(109,B20:B22)</f>
        <v>3020</v>
      </c>
      <c r="C23" s="135">
        <f>SUBTOTAL(109,C20:C22)</f>
        <v>6872</v>
      </c>
      <c r="D23" s="135">
        <f>SUBTOTAL(109,D20:D22)</f>
        <v>8061</v>
      </c>
      <c r="E23" s="135">
        <f>SUBTOTAL(109,E20:E22)</f>
        <v>521</v>
      </c>
      <c r="F23" s="225" t="s">
        <v>10</v>
      </c>
      <c r="G23" s="225" t="s">
        <v>10</v>
      </c>
      <c r="H23" s="135">
        <f>SUBTOTAL(109,H20:H22)</f>
        <v>1088</v>
      </c>
      <c r="I23" s="135">
        <f>SUM(Table19[[#This Row],[Presencial]:[Redes Sociales]])</f>
        <v>19562</v>
      </c>
      <c r="M23" s="200"/>
      <c r="N23" s="200"/>
    </row>
    <row r="24" spans="1:22" x14ac:dyDescent="0.35">
      <c r="A24" s="145">
        <v>44470</v>
      </c>
      <c r="B24" s="132">
        <v>795</v>
      </c>
      <c r="C24" s="132">
        <v>2384</v>
      </c>
      <c r="D24" s="151">
        <v>2470</v>
      </c>
      <c r="E24" s="132">
        <v>2144</v>
      </c>
      <c r="F24" s="210" t="s">
        <v>10</v>
      </c>
      <c r="G24" s="209" t="s">
        <v>10</v>
      </c>
      <c r="H24" s="132">
        <v>1108</v>
      </c>
      <c r="I24" s="132">
        <f>SUM(Table19[[#This Row],[Presencial]:[Redes Sociales]])</f>
        <v>8901</v>
      </c>
    </row>
    <row r="25" spans="1:22" x14ac:dyDescent="0.35">
      <c r="A25" s="145">
        <v>44501</v>
      </c>
      <c r="B25" s="132">
        <v>897</v>
      </c>
      <c r="C25" s="132">
        <v>2379</v>
      </c>
      <c r="D25" s="132">
        <v>2660</v>
      </c>
      <c r="E25" s="132">
        <v>917</v>
      </c>
      <c r="F25" s="210" t="s">
        <v>10</v>
      </c>
      <c r="G25" s="209" t="s">
        <v>10</v>
      </c>
      <c r="H25" s="132">
        <v>355</v>
      </c>
      <c r="I25" s="132">
        <f>SUM(Table19[[#This Row],[Presencial]:[Redes Sociales]])</f>
        <v>7208</v>
      </c>
    </row>
    <row r="26" spans="1:22" x14ac:dyDescent="0.35">
      <c r="A26" s="145">
        <v>44531</v>
      </c>
      <c r="B26" s="132">
        <v>679</v>
      </c>
      <c r="C26" s="132">
        <v>1736</v>
      </c>
      <c r="D26" s="132">
        <v>2258</v>
      </c>
      <c r="E26" s="132">
        <v>1831</v>
      </c>
      <c r="F26" s="210" t="s">
        <v>10</v>
      </c>
      <c r="G26" s="210" t="s">
        <v>10</v>
      </c>
      <c r="H26" s="132">
        <v>268</v>
      </c>
      <c r="I26" s="132">
        <f>SUM(Table19[[#This Row],[Presencial]:[Redes Sociales]])</f>
        <v>6772</v>
      </c>
    </row>
    <row r="27" spans="1:22" x14ac:dyDescent="0.35">
      <c r="A27" s="146" t="s">
        <v>12</v>
      </c>
      <c r="B27" s="135">
        <f>SUBTOTAL(109,B24:B26)</f>
        <v>2371</v>
      </c>
      <c r="C27" s="135">
        <f>SUBTOTAL(109,C24:C26)</f>
        <v>6499</v>
      </c>
      <c r="D27" s="135">
        <f>SUBTOTAL(109,D24:D26)</f>
        <v>7388</v>
      </c>
      <c r="E27" s="135">
        <f>SUBTOTAL(109,E24:E26)</f>
        <v>4892</v>
      </c>
      <c r="F27" s="225" t="s">
        <v>10</v>
      </c>
      <c r="G27" s="225" t="s">
        <v>10</v>
      </c>
      <c r="H27" s="135">
        <f>SUBTOTAL(109,H24:H26)</f>
        <v>1731</v>
      </c>
      <c r="I27" s="135">
        <f>SUM(Table19[[#This Row],[Presencial]:[Redes Sociales]])</f>
        <v>22881</v>
      </c>
    </row>
    <row r="28" spans="1:22" x14ac:dyDescent="0.35">
      <c r="A28" s="145">
        <v>44562</v>
      </c>
      <c r="B28" s="153">
        <v>730</v>
      </c>
      <c r="C28" s="153">
        <v>1299</v>
      </c>
      <c r="D28" s="153">
        <v>1948</v>
      </c>
      <c r="E28" s="153">
        <v>648</v>
      </c>
      <c r="F28" s="210" t="s">
        <v>10</v>
      </c>
      <c r="G28" s="209" t="s">
        <v>10</v>
      </c>
      <c r="H28" s="153">
        <v>259</v>
      </c>
      <c r="I28" s="152">
        <f>SUM(Table19[[#This Row],[Presencial]:[Redes Sociales]])</f>
        <v>4884</v>
      </c>
    </row>
    <row r="29" spans="1:22" x14ac:dyDescent="0.35">
      <c r="A29" s="145">
        <v>44593</v>
      </c>
      <c r="B29" s="132">
        <v>1051</v>
      </c>
      <c r="C29" s="132">
        <v>1929</v>
      </c>
      <c r="D29" s="132">
        <v>2809</v>
      </c>
      <c r="E29" s="132">
        <v>1009</v>
      </c>
      <c r="F29" s="210" t="s">
        <v>10</v>
      </c>
      <c r="G29" s="209" t="s">
        <v>10</v>
      </c>
      <c r="H29" s="132">
        <v>302</v>
      </c>
      <c r="I29" s="149">
        <f>SUM(Table19[[#This Row],[Presencial]:[Redes Sociales]])</f>
        <v>7100</v>
      </c>
    </row>
    <row r="30" spans="1:22" x14ac:dyDescent="0.35">
      <c r="A30" s="147">
        <v>44621</v>
      </c>
      <c r="B30" s="132">
        <v>1154</v>
      </c>
      <c r="C30" s="132">
        <v>2101</v>
      </c>
      <c r="D30" s="132">
        <v>2841</v>
      </c>
      <c r="E30" s="132">
        <v>828</v>
      </c>
      <c r="F30" s="210" t="s">
        <v>10</v>
      </c>
      <c r="G30" s="210" t="s">
        <v>10</v>
      </c>
      <c r="H30" s="132">
        <v>319</v>
      </c>
      <c r="I30" s="149">
        <f>SUM(Table19[[#This Row],[Presencial]:[Redes Sociales]])</f>
        <v>7243</v>
      </c>
      <c r="Q30" s="167"/>
      <c r="R30" s="167"/>
      <c r="S30" s="167"/>
      <c r="T30" s="167"/>
      <c r="U30" s="167"/>
      <c r="V30" s="167"/>
    </row>
    <row r="31" spans="1:22" x14ac:dyDescent="0.35">
      <c r="A31" s="146" t="s">
        <v>12</v>
      </c>
      <c r="B31" s="135">
        <f>SUBTOTAL(109,B28:B30)</f>
        <v>2935</v>
      </c>
      <c r="C31" s="135">
        <f>SUBTOTAL(109,C28:C30)</f>
        <v>5329</v>
      </c>
      <c r="D31" s="135">
        <f>SUBTOTAL(109,D28:D30)</f>
        <v>7598</v>
      </c>
      <c r="E31" s="135">
        <f>SUBTOTAL(109,E28:E30)</f>
        <v>2485</v>
      </c>
      <c r="F31" s="225" t="s">
        <v>10</v>
      </c>
      <c r="G31" s="225" t="s">
        <v>10</v>
      </c>
      <c r="H31" s="135">
        <f>SUBTOTAL(109,H28:H30)</f>
        <v>880</v>
      </c>
      <c r="I31" s="135">
        <f>SUM(Table19[[#This Row],[Presencial]:[Redes Sociales]])</f>
        <v>19227</v>
      </c>
      <c r="K31" s="65"/>
      <c r="Q31" s="167"/>
      <c r="R31" s="167"/>
      <c r="S31" s="167"/>
      <c r="T31" s="167"/>
      <c r="U31" s="167"/>
      <c r="V31" s="167"/>
    </row>
    <row r="32" spans="1:22" x14ac:dyDescent="0.35">
      <c r="A32" s="147">
        <v>44652</v>
      </c>
      <c r="B32" s="154">
        <v>1003</v>
      </c>
      <c r="C32" s="154">
        <v>1602</v>
      </c>
      <c r="D32" s="154">
        <v>2258</v>
      </c>
      <c r="E32" s="154">
        <v>498</v>
      </c>
      <c r="F32" s="210" t="s">
        <v>10</v>
      </c>
      <c r="G32" s="209" t="s">
        <v>10</v>
      </c>
      <c r="H32" s="154">
        <v>217</v>
      </c>
      <c r="I32" s="154">
        <f>SUM(Table19[[#This Row],[Presencial]:[Redes Sociales]])</f>
        <v>5578</v>
      </c>
      <c r="K32" s="65"/>
      <c r="Q32" s="167"/>
      <c r="R32" s="167"/>
      <c r="S32" s="167"/>
      <c r="T32" s="167"/>
      <c r="U32" s="167"/>
      <c r="V32" s="167"/>
    </row>
    <row r="33" spans="1:22" x14ac:dyDescent="0.35">
      <c r="A33" s="147">
        <v>44682</v>
      </c>
      <c r="B33" s="154">
        <v>1266</v>
      </c>
      <c r="C33" s="154">
        <v>1746</v>
      </c>
      <c r="D33" s="154">
        <v>2936</v>
      </c>
      <c r="E33" s="154">
        <v>641</v>
      </c>
      <c r="F33" s="210" t="s">
        <v>10</v>
      </c>
      <c r="G33" s="209" t="s">
        <v>10</v>
      </c>
      <c r="H33" s="154">
        <v>359</v>
      </c>
      <c r="I33" s="154">
        <f>SUM(Table19[[#This Row],[Presencial]:[Redes Sociales]])</f>
        <v>6948</v>
      </c>
      <c r="K33" s="65"/>
      <c r="Q33" s="167"/>
      <c r="R33" s="167"/>
      <c r="S33" s="167"/>
      <c r="T33" s="167"/>
      <c r="U33" s="167"/>
      <c r="V33" s="167"/>
    </row>
    <row r="34" spans="1:22" x14ac:dyDescent="0.35">
      <c r="A34" s="147">
        <v>44713</v>
      </c>
      <c r="B34" s="154">
        <v>1195</v>
      </c>
      <c r="C34" s="154">
        <v>1803</v>
      </c>
      <c r="D34" s="154">
        <v>2887</v>
      </c>
      <c r="E34" s="154">
        <v>921</v>
      </c>
      <c r="F34" s="210" t="s">
        <v>10</v>
      </c>
      <c r="G34" s="210" t="s">
        <v>10</v>
      </c>
      <c r="H34" s="154">
        <v>419</v>
      </c>
      <c r="I34" s="154">
        <f>SUM(Table19[[#This Row],[Presencial]:[Redes Sociales]])</f>
        <v>7225</v>
      </c>
      <c r="Q34" s="167"/>
      <c r="R34" s="167"/>
      <c r="S34" s="167"/>
      <c r="T34" s="167"/>
      <c r="U34" s="167"/>
      <c r="V34" s="167"/>
    </row>
    <row r="35" spans="1:22" x14ac:dyDescent="0.35">
      <c r="A35" s="146" t="s">
        <v>12</v>
      </c>
      <c r="B35" s="249">
        <f>SUM(B32:B34)</f>
        <v>3464</v>
      </c>
      <c r="C35" s="249">
        <f>SUM(C32:C34)</f>
        <v>5151</v>
      </c>
      <c r="D35" s="249">
        <f>SUM(D32:D34)</f>
        <v>8081</v>
      </c>
      <c r="E35" s="249">
        <f>SUM(E32:E34)</f>
        <v>2060</v>
      </c>
      <c r="F35" s="225" t="s">
        <v>10</v>
      </c>
      <c r="G35" s="225" t="s">
        <v>10</v>
      </c>
      <c r="H35" s="249">
        <f>SUM(H32:H34)</f>
        <v>995</v>
      </c>
      <c r="I35" s="135">
        <f>SUBTOTAL(109,I32:I34)</f>
        <v>19751</v>
      </c>
      <c r="O35" s="200"/>
      <c r="Q35" s="167"/>
      <c r="R35" s="167"/>
      <c r="S35" s="167"/>
      <c r="T35" s="167"/>
      <c r="U35" s="167"/>
      <c r="V35" s="167"/>
    </row>
    <row r="36" spans="1:22" x14ac:dyDescent="0.35">
      <c r="A36" s="155">
        <v>44743</v>
      </c>
      <c r="B36" s="156">
        <v>1303</v>
      </c>
      <c r="C36" s="157">
        <v>2025</v>
      </c>
      <c r="D36" s="157">
        <v>2805</v>
      </c>
      <c r="E36" s="157">
        <v>941</v>
      </c>
      <c r="F36" s="210" t="s">
        <v>10</v>
      </c>
      <c r="G36" s="209" t="s">
        <v>10</v>
      </c>
      <c r="H36" s="157">
        <v>380</v>
      </c>
      <c r="I36" s="154">
        <f>SUM(Table19[[#This Row],[Presencial]:[Redes Sociales]])</f>
        <v>7454</v>
      </c>
      <c r="Q36" s="167"/>
      <c r="R36" s="167"/>
      <c r="S36" s="167"/>
      <c r="T36" s="167"/>
      <c r="U36" s="167"/>
      <c r="V36" s="167"/>
    </row>
    <row r="37" spans="1:22" x14ac:dyDescent="0.35">
      <c r="A37" s="155">
        <v>44774</v>
      </c>
      <c r="B37" s="156">
        <v>1279</v>
      </c>
      <c r="C37" s="156">
        <v>2105</v>
      </c>
      <c r="D37" s="156">
        <v>2826</v>
      </c>
      <c r="E37" s="156">
        <v>815</v>
      </c>
      <c r="F37" s="210" t="s">
        <v>10</v>
      </c>
      <c r="G37" s="209" t="s">
        <v>10</v>
      </c>
      <c r="H37" s="156">
        <v>300</v>
      </c>
      <c r="I37" s="154">
        <f>SUM(Table19[[#This Row],[Presencial]:[Redes Sociales]])</f>
        <v>7325</v>
      </c>
      <c r="Q37" s="167"/>
      <c r="R37" s="167"/>
      <c r="S37" s="167"/>
      <c r="T37" s="167"/>
      <c r="U37" s="167"/>
      <c r="V37" s="167"/>
    </row>
    <row r="38" spans="1:22" x14ac:dyDescent="0.35">
      <c r="A38" s="155">
        <v>44805</v>
      </c>
      <c r="B38" s="156">
        <v>1188</v>
      </c>
      <c r="C38" s="156">
        <v>2192</v>
      </c>
      <c r="D38" s="156">
        <v>2744</v>
      </c>
      <c r="E38" s="156">
        <v>936</v>
      </c>
      <c r="F38" s="210" t="s">
        <v>10</v>
      </c>
      <c r="G38" s="210" t="s">
        <v>10</v>
      </c>
      <c r="H38" s="156">
        <v>351</v>
      </c>
      <c r="I38" s="154">
        <f>SUM(Table19[[#This Row],[Presencial]:[Redes Sociales]])</f>
        <v>7411</v>
      </c>
      <c r="K38" s="169"/>
      <c r="Q38" s="167"/>
      <c r="R38" s="167"/>
      <c r="S38" s="167"/>
      <c r="T38" s="167"/>
      <c r="U38" s="167"/>
      <c r="V38" s="167"/>
    </row>
    <row r="39" spans="1:22" x14ac:dyDescent="0.35">
      <c r="A39" s="158" t="s">
        <v>12</v>
      </c>
      <c r="B39" s="247">
        <f t="shared" ref="B39:I39" si="0">+SUM(B36+B37+B38)</f>
        <v>3770</v>
      </c>
      <c r="C39" s="247">
        <f t="shared" si="0"/>
        <v>6322</v>
      </c>
      <c r="D39" s="247">
        <f t="shared" si="0"/>
        <v>8375</v>
      </c>
      <c r="E39" s="247">
        <f t="shared" si="0"/>
        <v>2692</v>
      </c>
      <c r="F39" s="225" t="s">
        <v>10</v>
      </c>
      <c r="G39" s="225" t="s">
        <v>10</v>
      </c>
      <c r="H39" s="247">
        <f t="shared" si="0"/>
        <v>1031</v>
      </c>
      <c r="I39" s="247">
        <f t="shared" si="0"/>
        <v>22190</v>
      </c>
      <c r="K39" s="169"/>
      <c r="M39" s="167"/>
      <c r="Q39" s="167"/>
      <c r="R39" s="167"/>
      <c r="S39" s="167"/>
      <c r="T39" s="167"/>
      <c r="U39" s="167"/>
      <c r="V39" s="167"/>
    </row>
    <row r="40" spans="1:22" x14ac:dyDescent="0.35">
      <c r="A40" s="163">
        <v>44835</v>
      </c>
      <c r="B40" s="154">
        <v>1232</v>
      </c>
      <c r="C40" s="154">
        <v>1972</v>
      </c>
      <c r="D40" s="154">
        <v>2433</v>
      </c>
      <c r="E40" s="154">
        <v>761</v>
      </c>
      <c r="F40" s="210" t="s">
        <v>10</v>
      </c>
      <c r="G40" s="246" t="s">
        <v>10</v>
      </c>
      <c r="H40" s="154">
        <v>358</v>
      </c>
      <c r="I40" s="124">
        <f>SUM(B40:H40)</f>
        <v>6756</v>
      </c>
      <c r="K40" s="169"/>
      <c r="Q40" s="167"/>
      <c r="R40" s="167"/>
      <c r="S40" s="167"/>
      <c r="T40" s="167"/>
      <c r="U40" s="167"/>
      <c r="V40" s="167"/>
    </row>
    <row r="41" spans="1:22" x14ac:dyDescent="0.35">
      <c r="A41" s="163">
        <v>44866</v>
      </c>
      <c r="B41" s="154">
        <v>1230</v>
      </c>
      <c r="C41" s="154">
        <v>2132</v>
      </c>
      <c r="D41" s="154">
        <v>2917</v>
      </c>
      <c r="E41" s="154">
        <v>968</v>
      </c>
      <c r="F41" s="210" t="s">
        <v>10</v>
      </c>
      <c r="G41" s="132">
        <v>62</v>
      </c>
      <c r="H41" s="154">
        <v>363</v>
      </c>
      <c r="I41" s="124">
        <f>SUM(B41:H41)</f>
        <v>7672</v>
      </c>
      <c r="K41" s="169"/>
      <c r="Q41" s="167"/>
      <c r="R41" s="167"/>
      <c r="S41" s="167"/>
      <c r="T41" s="167"/>
      <c r="U41" s="167"/>
      <c r="V41" s="167"/>
    </row>
    <row r="42" spans="1:22" x14ac:dyDescent="0.35">
      <c r="A42" s="163">
        <v>44897</v>
      </c>
      <c r="B42" s="132">
        <v>1089</v>
      </c>
      <c r="C42" s="149">
        <v>2057</v>
      </c>
      <c r="D42" s="149">
        <v>2499</v>
      </c>
      <c r="E42" s="149">
        <v>770</v>
      </c>
      <c r="F42" s="210" t="s">
        <v>10</v>
      </c>
      <c r="G42" s="132">
        <v>37</v>
      </c>
      <c r="H42" s="149">
        <v>311</v>
      </c>
      <c r="I42" s="124">
        <f>SUM(B42:H42)</f>
        <v>6763</v>
      </c>
      <c r="K42" s="169"/>
      <c r="Q42" s="167"/>
      <c r="R42" s="167"/>
      <c r="S42" s="167"/>
      <c r="T42" s="167"/>
      <c r="U42" s="167"/>
      <c r="V42" s="167"/>
    </row>
    <row r="43" spans="1:22" x14ac:dyDescent="0.35">
      <c r="A43" s="146" t="s">
        <v>12</v>
      </c>
      <c r="B43" s="247">
        <f t="shared" ref="B43:H43" si="1">+SUM(B40+B41+B42)</f>
        <v>3551</v>
      </c>
      <c r="C43" s="247">
        <f t="shared" si="1"/>
        <v>6161</v>
      </c>
      <c r="D43" s="247">
        <f t="shared" si="1"/>
        <v>7849</v>
      </c>
      <c r="E43" s="247">
        <f t="shared" si="1"/>
        <v>2499</v>
      </c>
      <c r="F43" s="225" t="s">
        <v>10</v>
      </c>
      <c r="G43" s="247">
        <f>+SUM(G41+G42)</f>
        <v>99</v>
      </c>
      <c r="H43" s="247">
        <f t="shared" si="1"/>
        <v>1032</v>
      </c>
      <c r="I43" s="247">
        <f>+SUM(I40+I41+I42)</f>
        <v>21191</v>
      </c>
      <c r="K43" s="169"/>
      <c r="Q43" s="167"/>
      <c r="R43" s="167"/>
      <c r="S43" s="167"/>
      <c r="T43" s="167"/>
      <c r="U43" s="167"/>
      <c r="V43" s="167"/>
    </row>
    <row r="44" spans="1:22" x14ac:dyDescent="0.35">
      <c r="A44" s="163">
        <v>44928</v>
      </c>
      <c r="B44" s="74">
        <v>1475</v>
      </c>
      <c r="C44" s="154">
        <v>1861</v>
      </c>
      <c r="D44" s="154">
        <v>3112</v>
      </c>
      <c r="E44" s="154">
        <v>703</v>
      </c>
      <c r="F44" s="210" t="s">
        <v>10</v>
      </c>
      <c r="G44" s="132">
        <v>28</v>
      </c>
      <c r="H44" s="154">
        <v>323</v>
      </c>
      <c r="I44" s="124">
        <f>SUM(B44:H44)</f>
        <v>7502</v>
      </c>
      <c r="Q44" s="167"/>
      <c r="R44" s="167"/>
      <c r="S44" s="167"/>
      <c r="T44" s="167"/>
      <c r="U44" s="167"/>
      <c r="V44" s="167"/>
    </row>
    <row r="45" spans="1:22" x14ac:dyDescent="0.35">
      <c r="A45" s="163">
        <v>44960</v>
      </c>
      <c r="B45" s="74">
        <v>1280</v>
      </c>
      <c r="C45" s="154">
        <v>2002</v>
      </c>
      <c r="D45" s="154">
        <v>2769</v>
      </c>
      <c r="E45" s="154">
        <v>838</v>
      </c>
      <c r="F45" s="210" t="s">
        <v>10</v>
      </c>
      <c r="G45" s="132">
        <v>53</v>
      </c>
      <c r="H45" s="154">
        <v>228</v>
      </c>
      <c r="I45" s="124">
        <f>SUM(B45:H45)</f>
        <v>7170</v>
      </c>
      <c r="K45" s="65"/>
      <c r="Q45" s="167"/>
      <c r="R45" s="167"/>
      <c r="S45" s="167"/>
      <c r="T45" s="167"/>
      <c r="U45" s="167"/>
      <c r="V45" s="167"/>
    </row>
    <row r="46" spans="1:22" x14ac:dyDescent="0.35">
      <c r="A46" s="163">
        <v>44988</v>
      </c>
      <c r="B46" s="174">
        <v>1375</v>
      </c>
      <c r="C46" s="174">
        <v>2650</v>
      </c>
      <c r="D46" s="174">
        <v>3196</v>
      </c>
      <c r="E46" s="174">
        <v>1300</v>
      </c>
      <c r="F46" s="210" t="s">
        <v>10</v>
      </c>
      <c r="G46" s="151">
        <v>69</v>
      </c>
      <c r="H46" s="173">
        <v>279</v>
      </c>
      <c r="I46" s="124">
        <f>SUM(B46:H46)</f>
        <v>8869</v>
      </c>
      <c r="L46" s="170"/>
      <c r="Q46" s="167"/>
      <c r="R46" s="167"/>
      <c r="S46" s="167"/>
      <c r="T46" s="167"/>
      <c r="U46" s="167"/>
      <c r="V46" s="167"/>
    </row>
    <row r="47" spans="1:22" x14ac:dyDescent="0.35">
      <c r="A47" s="146" t="s">
        <v>12</v>
      </c>
      <c r="B47" s="247">
        <f t="shared" ref="B47:H47" si="2">+SUM(B44+B45+B46)</f>
        <v>4130</v>
      </c>
      <c r="C47" s="247">
        <f t="shared" si="2"/>
        <v>6513</v>
      </c>
      <c r="D47" s="247">
        <f t="shared" si="2"/>
        <v>9077</v>
      </c>
      <c r="E47" s="247">
        <f t="shared" si="2"/>
        <v>2841</v>
      </c>
      <c r="F47" s="225" t="s">
        <v>10</v>
      </c>
      <c r="G47" s="247">
        <f t="shared" si="2"/>
        <v>150</v>
      </c>
      <c r="H47" s="247">
        <f t="shared" si="2"/>
        <v>830</v>
      </c>
      <c r="I47" s="247">
        <f>+SUM(I44+I45+I46)</f>
        <v>23541</v>
      </c>
      <c r="L47" s="167"/>
      <c r="Q47" s="167"/>
      <c r="R47" s="167"/>
      <c r="S47" s="167"/>
      <c r="T47" s="167"/>
      <c r="U47" s="167"/>
      <c r="V47" s="167"/>
    </row>
    <row r="48" spans="1:22" x14ac:dyDescent="0.35">
      <c r="A48" s="163">
        <v>45019</v>
      </c>
      <c r="B48" s="199">
        <v>1002</v>
      </c>
      <c r="C48" s="199">
        <v>1859</v>
      </c>
      <c r="D48" s="199">
        <v>2284</v>
      </c>
      <c r="E48" s="199">
        <v>781</v>
      </c>
      <c r="F48" s="210" t="s">
        <v>10</v>
      </c>
      <c r="G48" s="149">
        <v>54</v>
      </c>
      <c r="H48" s="199">
        <v>256</v>
      </c>
      <c r="I48" s="124">
        <f>SUM(B48:H48)</f>
        <v>6236</v>
      </c>
      <c r="P48" s="171"/>
      <c r="Q48" s="171"/>
      <c r="R48" s="171"/>
      <c r="S48" s="171"/>
      <c r="T48" s="171"/>
      <c r="U48" s="171"/>
    </row>
    <row r="49" spans="1:22" x14ac:dyDescent="0.35">
      <c r="A49" s="163">
        <v>45050</v>
      </c>
      <c r="B49" s="203">
        <v>1028</v>
      </c>
      <c r="C49" s="203">
        <v>2268</v>
      </c>
      <c r="D49" s="203">
        <v>2658</v>
      </c>
      <c r="E49" s="203">
        <v>999</v>
      </c>
      <c r="F49" s="210" t="s">
        <v>10</v>
      </c>
      <c r="G49" s="151">
        <v>46</v>
      </c>
      <c r="H49" s="203">
        <v>301</v>
      </c>
      <c r="I49" s="131">
        <f>SUM(B49:H49)</f>
        <v>7300</v>
      </c>
      <c r="P49" s="171"/>
      <c r="Q49" s="171"/>
      <c r="R49" s="171"/>
      <c r="S49" s="171"/>
      <c r="T49" s="171"/>
      <c r="U49" s="171"/>
    </row>
    <row r="50" spans="1:22" x14ac:dyDescent="0.35">
      <c r="A50" s="163">
        <v>45082</v>
      </c>
      <c r="B50" s="199">
        <v>1038</v>
      </c>
      <c r="C50" s="199">
        <v>2237</v>
      </c>
      <c r="D50" s="199">
        <v>2637</v>
      </c>
      <c r="E50" s="199">
        <v>1126</v>
      </c>
      <c r="F50" s="210" t="s">
        <v>10</v>
      </c>
      <c r="G50" s="149">
        <v>45</v>
      </c>
      <c r="H50" s="199">
        <v>302</v>
      </c>
      <c r="I50" s="124">
        <f>SUM(B50:H50)</f>
        <v>7385</v>
      </c>
      <c r="P50" s="171"/>
      <c r="Q50" s="171"/>
      <c r="R50" s="171"/>
      <c r="S50" s="171"/>
      <c r="T50" s="171"/>
      <c r="U50" s="171"/>
    </row>
    <row r="51" spans="1:22" x14ac:dyDescent="0.35">
      <c r="A51" s="158" t="s">
        <v>12</v>
      </c>
      <c r="B51" s="247">
        <f t="shared" ref="B51:H51" si="3">+SUM(B48+B49+B50)</f>
        <v>3068</v>
      </c>
      <c r="C51" s="247">
        <f t="shared" si="3"/>
        <v>6364</v>
      </c>
      <c r="D51" s="247">
        <f t="shared" si="3"/>
        <v>7579</v>
      </c>
      <c r="E51" s="247">
        <f t="shared" si="3"/>
        <v>2906</v>
      </c>
      <c r="F51" s="248" t="s">
        <v>10</v>
      </c>
      <c r="G51" s="247">
        <f t="shared" si="3"/>
        <v>145</v>
      </c>
      <c r="H51" s="247">
        <f t="shared" si="3"/>
        <v>859</v>
      </c>
      <c r="I51" s="247">
        <f>+SUM(I48+I49+I50)</f>
        <v>20921</v>
      </c>
      <c r="L51" s="167"/>
      <c r="Q51" s="167"/>
      <c r="R51" s="167"/>
      <c r="S51" s="167"/>
      <c r="T51" s="167"/>
      <c r="U51" s="167"/>
      <c r="V51" s="167"/>
    </row>
    <row r="52" spans="1:22" x14ac:dyDescent="0.35">
      <c r="A52" s="205">
        <v>45112</v>
      </c>
      <c r="B52" s="206">
        <v>1145</v>
      </c>
      <c r="C52" s="206">
        <v>2064</v>
      </c>
      <c r="D52" s="206">
        <v>2337</v>
      </c>
      <c r="E52" s="206">
        <v>782</v>
      </c>
      <c r="F52" s="211">
        <v>9</v>
      </c>
      <c r="G52" s="207">
        <v>42</v>
      </c>
      <c r="H52" s="206">
        <v>281</v>
      </c>
      <c r="I52" s="124">
        <f>SUM(B52:H52)</f>
        <v>6660</v>
      </c>
      <c r="L52" s="171"/>
      <c r="Q52" s="171"/>
      <c r="R52" s="171"/>
      <c r="S52" s="171"/>
      <c r="T52" s="171"/>
      <c r="U52" s="171"/>
      <c r="V52" s="171"/>
    </row>
    <row r="53" spans="1:22" x14ac:dyDescent="0.35">
      <c r="A53" s="155">
        <v>45143</v>
      </c>
      <c r="B53" s="203">
        <v>1023</v>
      </c>
      <c r="C53" s="203">
        <v>2005</v>
      </c>
      <c r="D53" s="203">
        <v>2192</v>
      </c>
      <c r="E53" s="203">
        <v>717</v>
      </c>
      <c r="F53" s="203">
        <v>459</v>
      </c>
      <c r="G53" s="132">
        <v>21</v>
      </c>
      <c r="H53" s="203">
        <v>227</v>
      </c>
      <c r="I53" s="124">
        <f>SUM(B53:H53)</f>
        <v>6644</v>
      </c>
      <c r="L53" s="171"/>
      <c r="Q53" s="171"/>
      <c r="R53" s="171"/>
      <c r="S53" s="171"/>
      <c r="T53" s="171"/>
      <c r="U53" s="171"/>
      <c r="V53" s="171"/>
    </row>
    <row r="54" spans="1:22" x14ac:dyDescent="0.35">
      <c r="A54" s="155">
        <v>45174</v>
      </c>
      <c r="B54" s="203">
        <v>1093</v>
      </c>
      <c r="C54" s="203">
        <v>1612</v>
      </c>
      <c r="D54" s="203">
        <v>2304</v>
      </c>
      <c r="E54" s="203">
        <v>675</v>
      </c>
      <c r="F54" s="203">
        <v>529</v>
      </c>
      <c r="G54" s="132">
        <v>33</v>
      </c>
      <c r="H54" s="203">
        <v>213</v>
      </c>
      <c r="I54" s="124">
        <f>SUM(B54:H54)</f>
        <v>6459</v>
      </c>
      <c r="L54" s="171"/>
      <c r="Q54" s="171"/>
      <c r="R54" s="171"/>
      <c r="S54" s="171"/>
      <c r="T54" s="171"/>
      <c r="U54" s="171"/>
      <c r="V54" s="171"/>
    </row>
    <row r="55" spans="1:22" x14ac:dyDescent="0.35">
      <c r="A55" s="158" t="s">
        <v>12</v>
      </c>
      <c r="B55" s="247">
        <f>+SUM(B52:B54)</f>
        <v>3261</v>
      </c>
      <c r="C55" s="247">
        <f t="shared" ref="C55:G55" si="4">+SUM(C52:C54)</f>
        <v>5681</v>
      </c>
      <c r="D55" s="247">
        <f t="shared" si="4"/>
        <v>6833</v>
      </c>
      <c r="E55" s="247">
        <f t="shared" si="4"/>
        <v>2174</v>
      </c>
      <c r="F55" s="247">
        <f t="shared" si="4"/>
        <v>997</v>
      </c>
      <c r="G55" s="247">
        <f t="shared" si="4"/>
        <v>96</v>
      </c>
      <c r="H55" s="247">
        <f>+SUM(H52:H54)</f>
        <v>721</v>
      </c>
      <c r="I55" s="247">
        <f>+SUM(I52:I54)</f>
        <v>19763</v>
      </c>
      <c r="L55" s="171"/>
      <c r="Q55" s="171"/>
      <c r="R55" s="171"/>
      <c r="S55" s="171"/>
      <c r="T55" s="171"/>
      <c r="U55" s="171"/>
      <c r="V55" s="171"/>
    </row>
    <row r="56" spans="1:22" x14ac:dyDescent="0.35">
      <c r="A56" s="155">
        <v>45204</v>
      </c>
      <c r="B56" s="156">
        <v>1172</v>
      </c>
      <c r="C56" s="156">
        <v>1956</v>
      </c>
      <c r="D56" s="156">
        <v>2279</v>
      </c>
      <c r="E56" s="156">
        <v>561</v>
      </c>
      <c r="F56" s="9">
        <v>559</v>
      </c>
      <c r="G56" s="156">
        <v>30</v>
      </c>
      <c r="H56" s="156">
        <v>180</v>
      </c>
      <c r="I56" s="124">
        <f>SUM(B56:H56)</f>
        <v>6737</v>
      </c>
      <c r="L56" s="171"/>
      <c r="Q56" s="171"/>
      <c r="R56" s="171"/>
      <c r="S56" s="171"/>
      <c r="T56" s="171"/>
      <c r="U56" s="171"/>
      <c r="V56" s="171"/>
    </row>
    <row r="57" spans="1:22" x14ac:dyDescent="0.35">
      <c r="A57" s="155">
        <v>45236</v>
      </c>
      <c r="B57" s="203">
        <v>1109</v>
      </c>
      <c r="C57" s="203">
        <v>1586</v>
      </c>
      <c r="D57" s="203">
        <v>2223</v>
      </c>
      <c r="E57" s="203">
        <v>698</v>
      </c>
      <c r="F57" s="203">
        <v>517</v>
      </c>
      <c r="G57" s="151">
        <v>24</v>
      </c>
      <c r="H57" s="203">
        <v>214</v>
      </c>
      <c r="I57" s="131">
        <f>SUM(B57:H57)</f>
        <v>6371</v>
      </c>
      <c r="L57" s="171"/>
      <c r="Q57" s="171"/>
      <c r="R57" s="171"/>
      <c r="S57" s="171"/>
      <c r="T57" s="171"/>
      <c r="U57" s="171"/>
      <c r="V57" s="171"/>
    </row>
    <row r="58" spans="1:22" x14ac:dyDescent="0.35">
      <c r="A58" s="155">
        <v>45266</v>
      </c>
      <c r="B58" s="203">
        <v>1098</v>
      </c>
      <c r="C58" s="203">
        <v>1578</v>
      </c>
      <c r="D58" s="203">
        <v>1956</v>
      </c>
      <c r="E58" s="203">
        <v>571</v>
      </c>
      <c r="F58" s="203">
        <v>521</v>
      </c>
      <c r="G58" s="151">
        <v>17</v>
      </c>
      <c r="H58" s="203">
        <v>192</v>
      </c>
      <c r="I58" s="131">
        <f>SUM(B58:H58)</f>
        <v>5933</v>
      </c>
      <c r="L58" s="171"/>
      <c r="Q58" s="171"/>
      <c r="R58" s="171"/>
      <c r="S58" s="171"/>
      <c r="T58" s="171"/>
      <c r="U58" s="171"/>
      <c r="V58" s="171"/>
    </row>
    <row r="59" spans="1:22" x14ac:dyDescent="0.35">
      <c r="A59" s="158" t="s">
        <v>12</v>
      </c>
      <c r="B59" s="247">
        <f>SUM(B56:B58)</f>
        <v>3379</v>
      </c>
      <c r="C59" s="247">
        <f t="shared" ref="C59:H59" si="5">SUM(C56:C58)</f>
        <v>5120</v>
      </c>
      <c r="D59" s="247">
        <f t="shared" si="5"/>
        <v>6458</v>
      </c>
      <c r="E59" s="247">
        <f t="shared" si="5"/>
        <v>1830</v>
      </c>
      <c r="F59" s="247">
        <f t="shared" si="5"/>
        <v>1597</v>
      </c>
      <c r="G59" s="247">
        <f t="shared" si="5"/>
        <v>71</v>
      </c>
      <c r="H59" s="247">
        <f t="shared" si="5"/>
        <v>586</v>
      </c>
      <c r="I59" s="247">
        <f>+SUM(I56:I58)</f>
        <v>19041</v>
      </c>
      <c r="L59" s="171"/>
      <c r="Q59" s="171"/>
      <c r="R59" s="171"/>
      <c r="S59" s="171"/>
      <c r="T59" s="171"/>
      <c r="U59" s="171"/>
      <c r="V59" s="171"/>
    </row>
    <row r="60" spans="1:22" x14ac:dyDescent="0.35">
      <c r="A60" s="145">
        <v>45292</v>
      </c>
      <c r="B60" s="251">
        <v>1383</v>
      </c>
      <c r="C60" s="251">
        <v>1901</v>
      </c>
      <c r="D60" s="251">
        <v>2326</v>
      </c>
      <c r="E60" s="251">
        <v>705</v>
      </c>
      <c r="F60" s="251">
        <v>711</v>
      </c>
      <c r="G60" s="251">
        <v>25</v>
      </c>
      <c r="H60" s="251">
        <v>256</v>
      </c>
      <c r="I60" s="132">
        <f>SUM(B60:H60)</f>
        <v>7307</v>
      </c>
      <c r="L60" s="171"/>
      <c r="Q60" s="171"/>
      <c r="R60" s="171"/>
      <c r="S60" s="171"/>
      <c r="T60" s="171"/>
      <c r="U60" s="171"/>
      <c r="V60" s="171"/>
    </row>
    <row r="61" spans="1:22" x14ac:dyDescent="0.35">
      <c r="A61" s="145">
        <v>45324</v>
      </c>
      <c r="B61" s="251">
        <v>1199</v>
      </c>
      <c r="C61" s="251">
        <v>1856</v>
      </c>
      <c r="D61" s="251">
        <v>2239</v>
      </c>
      <c r="E61" s="251">
        <v>789</v>
      </c>
      <c r="F61" s="251">
        <v>880</v>
      </c>
      <c r="G61" s="251">
        <v>28</v>
      </c>
      <c r="H61" s="251">
        <v>296</v>
      </c>
      <c r="I61" s="132">
        <f>SUM(B61:H61)</f>
        <v>7287</v>
      </c>
      <c r="L61" s="171"/>
      <c r="Q61" s="171"/>
      <c r="R61" s="171"/>
      <c r="S61" s="171"/>
      <c r="T61" s="171"/>
      <c r="U61" s="171"/>
      <c r="V61" s="171"/>
    </row>
    <row r="62" spans="1:22" x14ac:dyDescent="0.35">
      <c r="A62" s="145">
        <v>45352</v>
      </c>
      <c r="B62" s="251">
        <v>1013</v>
      </c>
      <c r="C62" s="251">
        <v>1545</v>
      </c>
      <c r="D62" s="251">
        <v>2273</v>
      </c>
      <c r="E62" s="251">
        <v>705</v>
      </c>
      <c r="F62" s="251">
        <v>698</v>
      </c>
      <c r="G62" s="251">
        <v>34</v>
      </c>
      <c r="H62" s="251">
        <v>335</v>
      </c>
      <c r="I62" s="132">
        <f>SUM(B62:H62)</f>
        <v>6603</v>
      </c>
      <c r="L62" s="171"/>
      <c r="Q62" s="171"/>
      <c r="R62" s="171"/>
      <c r="S62" s="171"/>
      <c r="T62" s="171"/>
      <c r="U62" s="171"/>
      <c r="V62" s="171"/>
    </row>
    <row r="63" spans="1:22" x14ac:dyDescent="0.35">
      <c r="A63" s="158" t="s">
        <v>12</v>
      </c>
      <c r="B63" s="247">
        <f>SUM(B60:B62)</f>
        <v>3595</v>
      </c>
      <c r="C63" s="247">
        <f t="shared" ref="C63:I63" si="6">SUM(C60:C62)</f>
        <v>5302</v>
      </c>
      <c r="D63" s="247">
        <f t="shared" si="6"/>
        <v>6838</v>
      </c>
      <c r="E63" s="247">
        <f t="shared" si="6"/>
        <v>2199</v>
      </c>
      <c r="F63" s="247">
        <f t="shared" si="6"/>
        <v>2289</v>
      </c>
      <c r="G63" s="247">
        <f t="shared" si="6"/>
        <v>87</v>
      </c>
      <c r="H63" s="247">
        <f t="shared" si="6"/>
        <v>887</v>
      </c>
      <c r="I63" s="247">
        <f t="shared" si="6"/>
        <v>21197</v>
      </c>
      <c r="L63" s="171"/>
      <c r="Q63" s="171"/>
      <c r="R63" s="171"/>
      <c r="S63" s="171"/>
      <c r="T63" s="171"/>
      <c r="U63" s="171"/>
      <c r="V63" s="171"/>
    </row>
    <row r="64" spans="1:22" x14ac:dyDescent="0.35">
      <c r="A64" s="169"/>
      <c r="B64" s="262"/>
      <c r="C64" s="262"/>
      <c r="D64" s="262"/>
      <c r="E64" s="262"/>
      <c r="F64" s="262"/>
      <c r="G64" s="262"/>
      <c r="H64" s="262"/>
      <c r="I64" s="262"/>
      <c r="L64" s="171"/>
      <c r="Q64" s="171"/>
      <c r="R64" s="171"/>
      <c r="S64" s="171"/>
      <c r="T64" s="171"/>
      <c r="U64" s="171"/>
      <c r="V64" s="171"/>
    </row>
    <row r="65" spans="1:21" x14ac:dyDescent="0.35">
      <c r="A65" s="137" t="s">
        <v>13</v>
      </c>
      <c r="L65" s="200"/>
      <c r="P65" s="167"/>
      <c r="Q65" s="167"/>
      <c r="R65" s="167"/>
      <c r="S65" s="167"/>
      <c r="T65" s="167"/>
      <c r="U65" s="167"/>
    </row>
    <row r="66" spans="1:21" x14ac:dyDescent="0.35">
      <c r="A66" s="138" t="s">
        <v>14</v>
      </c>
      <c r="I66" s="167"/>
      <c r="L66" s="200"/>
      <c r="P66" s="167"/>
      <c r="Q66" s="167"/>
      <c r="R66" s="167"/>
      <c r="S66" s="167"/>
      <c r="T66" s="167"/>
      <c r="U66" s="167"/>
    </row>
    <row r="67" spans="1:21" x14ac:dyDescent="0.35">
      <c r="A67" s="138" t="s">
        <v>192</v>
      </c>
      <c r="P67" s="167"/>
      <c r="Q67" s="167"/>
      <c r="R67" s="167"/>
      <c r="S67" s="167"/>
      <c r="T67" s="167"/>
      <c r="U67" s="167"/>
    </row>
    <row r="68" spans="1:21" x14ac:dyDescent="0.35">
      <c r="A68" s="138" t="s">
        <v>15</v>
      </c>
      <c r="P68" s="167"/>
      <c r="Q68" s="167"/>
      <c r="R68" s="167"/>
      <c r="S68" s="167"/>
      <c r="T68" s="167"/>
      <c r="U68" s="167"/>
    </row>
    <row r="69" spans="1:21" x14ac:dyDescent="0.35">
      <c r="P69" s="167"/>
      <c r="Q69" s="167"/>
      <c r="R69" s="167"/>
      <c r="S69" s="167"/>
      <c r="T69" s="167"/>
      <c r="U69" s="167"/>
    </row>
  </sheetData>
  <sheetProtection algorithmName="SHA-512" hashValue="k9kC1LC3XD5vPl/Ku8keyvaNFdCS+Kz+mWhHjEVBSUBZr23hCArjopwLIIemLTB7kluU5TTsgDzwiCmBcOw/wg==" saltValue="p7tn5Eh8w3tRdaXyEi0JDg==" spinCount="100000" sheet="1" objects="1" scenarios="1"/>
  <mergeCells count="1">
    <mergeCell ref="A3:I3"/>
  </mergeCells>
  <pageMargins left="0.7" right="0.7" top="0.75" bottom="0.75" header="0.3" footer="0.3"/>
  <pageSetup orientation="portrait" r:id="rId1"/>
  <ignoredErrors>
    <ignoredError sqref="I39 I43 H43 I47 I51 I55 I59" formula="1"/>
    <ignoredError sqref="I44:I46 I40:I42 I49:I50 I52:I54 I56 I57:I58 I61:I62" formulaRange="1"/>
    <ignoredError sqref="I48 I60" formula="1" formulaRange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453125" defaultRowHeight="14.5" x14ac:dyDescent="0.35"/>
  <cols>
    <col min="4" max="4" width="18.1796875" customWidth="1"/>
    <col min="5" max="5" width="21.54296875" bestFit="1" customWidth="1"/>
    <col min="7" max="7" width="18.54296875" bestFit="1" customWidth="1"/>
    <col min="8" max="8" width="21.54296875" bestFit="1" customWidth="1"/>
  </cols>
  <sheetData>
    <row r="3" spans="4:8" x14ac:dyDescent="0.35">
      <c r="D3" s="43" t="s">
        <v>16</v>
      </c>
      <c r="E3" s="43" t="s">
        <v>17</v>
      </c>
      <c r="F3" s="43"/>
      <c r="G3" s="43" t="s">
        <v>16</v>
      </c>
      <c r="H3" s="43" t="s">
        <v>17</v>
      </c>
    </row>
    <row r="4" spans="4:8" x14ac:dyDescent="0.35">
      <c r="D4" t="s">
        <v>18</v>
      </c>
      <c r="E4" s="166">
        <v>28992</v>
      </c>
      <c r="G4" t="s">
        <v>18</v>
      </c>
      <c r="H4" s="166">
        <v>39244</v>
      </c>
    </row>
    <row r="5" spans="4:8" x14ac:dyDescent="0.35">
      <c r="D5" t="s">
        <v>19</v>
      </c>
      <c r="E5" s="166">
        <v>20096</v>
      </c>
      <c r="G5" t="s">
        <v>19</v>
      </c>
      <c r="H5" s="166">
        <v>20096</v>
      </c>
    </row>
    <row r="6" spans="4:8" x14ac:dyDescent="0.35">
      <c r="D6" t="s">
        <v>20</v>
      </c>
      <c r="E6" s="166">
        <v>12229</v>
      </c>
      <c r="G6" t="s">
        <v>20</v>
      </c>
      <c r="H6" s="166">
        <v>12229</v>
      </c>
    </row>
    <row r="7" spans="4:8" x14ac:dyDescent="0.35">
      <c r="D7" t="s">
        <v>5</v>
      </c>
      <c r="E7" s="166">
        <v>8632</v>
      </c>
      <c r="G7" t="s">
        <v>5</v>
      </c>
      <c r="H7" s="166">
        <v>8632</v>
      </c>
    </row>
    <row r="8" spans="4:8" x14ac:dyDescent="0.35">
      <c r="D8" t="s">
        <v>21</v>
      </c>
      <c r="E8" s="166">
        <v>3477</v>
      </c>
      <c r="G8" t="s">
        <v>21</v>
      </c>
      <c r="H8" s="166">
        <v>3477</v>
      </c>
    </row>
    <row r="9" spans="4:8" x14ac:dyDescent="0.35">
      <c r="D9" t="s">
        <v>9</v>
      </c>
      <c r="E9" s="166">
        <f>SUM(E4:E8)</f>
        <v>73426</v>
      </c>
      <c r="G9" t="s">
        <v>9</v>
      </c>
      <c r="H9" s="166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899D-EB41-42DD-A728-88B86023FC91}">
  <sheetPr codeName="Hoja3"/>
  <dimension ref="A3:L778"/>
  <sheetViews>
    <sheetView showGridLines="0" topLeftCell="A761" zoomScale="90" zoomScaleNormal="90" workbookViewId="0">
      <selection activeCell="B776" sqref="B776"/>
    </sheetView>
  </sheetViews>
  <sheetFormatPr baseColWidth="10" defaultColWidth="21.1796875" defaultRowHeight="15.5" x14ac:dyDescent="0.35"/>
  <cols>
    <col min="1" max="1" width="14" style="142" customWidth="1"/>
    <col min="2" max="2" width="37" style="67" customWidth="1"/>
    <col min="3" max="3" width="17" style="241" bestFit="1" customWidth="1"/>
    <col min="4" max="4" width="19.54296875" style="241" customWidth="1"/>
    <col min="5" max="5" width="15.453125" style="241" bestFit="1" customWidth="1"/>
    <col min="6" max="6" width="11.1796875" style="241" bestFit="1" customWidth="1"/>
    <col min="7" max="8" width="11.1796875" style="241" customWidth="1"/>
    <col min="9" max="9" width="15.26953125" style="241" customWidth="1"/>
    <col min="10" max="10" width="18.1796875" style="141" customWidth="1"/>
    <col min="11" max="16384" width="21.1796875" style="67"/>
  </cols>
  <sheetData>
    <row r="3" spans="1:10" ht="30" customHeight="1" x14ac:dyDescent="0.35">
      <c r="A3" s="277" t="s">
        <v>22</v>
      </c>
      <c r="B3" s="277"/>
      <c r="C3" s="277"/>
      <c r="D3" s="277"/>
      <c r="E3" s="277"/>
      <c r="F3" s="277"/>
      <c r="G3" s="277"/>
      <c r="H3" s="277"/>
      <c r="I3" s="277"/>
      <c r="J3" s="278"/>
    </row>
    <row r="4" spans="1:10" s="122" customFormat="1" ht="30" customHeight="1" x14ac:dyDescent="0.35">
      <c r="A4" s="121" t="s">
        <v>1</v>
      </c>
      <c r="B4" s="93" t="s">
        <v>23</v>
      </c>
      <c r="C4" s="93" t="s">
        <v>2</v>
      </c>
      <c r="D4" s="93" t="s">
        <v>19</v>
      </c>
      <c r="E4" s="93" t="s">
        <v>24</v>
      </c>
      <c r="F4" s="93" t="s">
        <v>5</v>
      </c>
      <c r="G4" s="93" t="s">
        <v>6</v>
      </c>
      <c r="H4" s="93" t="s">
        <v>7</v>
      </c>
      <c r="I4" s="93" t="s">
        <v>8</v>
      </c>
      <c r="J4" s="93" t="s">
        <v>25</v>
      </c>
    </row>
    <row r="5" spans="1:10" x14ac:dyDescent="0.35">
      <c r="A5" s="123">
        <v>44166</v>
      </c>
      <c r="B5" s="106" t="s">
        <v>26</v>
      </c>
      <c r="C5" s="226">
        <v>244</v>
      </c>
      <c r="D5" s="226">
        <v>424</v>
      </c>
      <c r="E5" s="226">
        <v>388</v>
      </c>
      <c r="F5" s="226">
        <v>105</v>
      </c>
      <c r="G5" s="227" t="s">
        <v>10</v>
      </c>
      <c r="H5" s="227" t="s">
        <v>10</v>
      </c>
      <c r="I5" s="226" t="s">
        <v>10</v>
      </c>
      <c r="J5" s="226">
        <v>1161</v>
      </c>
    </row>
    <row r="6" spans="1:10" x14ac:dyDescent="0.35">
      <c r="A6" s="123">
        <v>44167</v>
      </c>
      <c r="B6" s="106" t="s">
        <v>27</v>
      </c>
      <c r="C6" s="226">
        <v>90</v>
      </c>
      <c r="D6" s="226">
        <v>189</v>
      </c>
      <c r="E6" s="226">
        <v>479</v>
      </c>
      <c r="F6" s="226">
        <v>219</v>
      </c>
      <c r="G6" s="227" t="s">
        <v>10</v>
      </c>
      <c r="H6" s="227" t="s">
        <v>10</v>
      </c>
      <c r="I6" s="226" t="s">
        <v>10</v>
      </c>
      <c r="J6" s="226">
        <v>977</v>
      </c>
    </row>
    <row r="7" spans="1:10" x14ac:dyDescent="0.35">
      <c r="A7" s="123">
        <v>44168</v>
      </c>
      <c r="B7" s="106" t="s">
        <v>28</v>
      </c>
      <c r="C7" s="226" t="s">
        <v>10</v>
      </c>
      <c r="D7" s="226">
        <v>8</v>
      </c>
      <c r="E7" s="226">
        <v>1</v>
      </c>
      <c r="F7" s="226" t="s">
        <v>10</v>
      </c>
      <c r="G7" s="227" t="s">
        <v>10</v>
      </c>
      <c r="H7" s="227" t="s">
        <v>10</v>
      </c>
      <c r="I7" s="226" t="s">
        <v>10</v>
      </c>
      <c r="J7" s="226">
        <v>9</v>
      </c>
    </row>
    <row r="8" spans="1:10" x14ac:dyDescent="0.35">
      <c r="A8" s="123">
        <v>44169</v>
      </c>
      <c r="B8" s="106" t="s">
        <v>29</v>
      </c>
      <c r="C8" s="226" t="s">
        <v>10</v>
      </c>
      <c r="D8" s="226" t="s">
        <v>10</v>
      </c>
      <c r="E8" s="226" t="s">
        <v>10</v>
      </c>
      <c r="F8" s="226" t="s">
        <v>10</v>
      </c>
      <c r="G8" s="227" t="s">
        <v>10</v>
      </c>
      <c r="H8" s="227" t="s">
        <v>10</v>
      </c>
      <c r="I8" s="226" t="s">
        <v>10</v>
      </c>
      <c r="J8" s="226" t="s">
        <v>10</v>
      </c>
    </row>
    <row r="9" spans="1:10" x14ac:dyDescent="0.35">
      <c r="A9" s="123">
        <v>44170</v>
      </c>
      <c r="B9" s="106" t="s">
        <v>30</v>
      </c>
      <c r="C9" s="226">
        <v>26</v>
      </c>
      <c r="D9" s="226">
        <v>134</v>
      </c>
      <c r="E9" s="226">
        <v>338</v>
      </c>
      <c r="F9" s="226">
        <v>38</v>
      </c>
      <c r="G9" s="227" t="s">
        <v>10</v>
      </c>
      <c r="H9" s="227" t="s">
        <v>10</v>
      </c>
      <c r="I9" s="226" t="s">
        <v>10</v>
      </c>
      <c r="J9" s="226">
        <v>536</v>
      </c>
    </row>
    <row r="10" spans="1:10" x14ac:dyDescent="0.35">
      <c r="A10" s="123">
        <v>44171</v>
      </c>
      <c r="B10" s="106" t="s">
        <v>31</v>
      </c>
      <c r="C10" s="226">
        <v>23</v>
      </c>
      <c r="D10" s="226">
        <v>42</v>
      </c>
      <c r="E10" s="226">
        <v>79</v>
      </c>
      <c r="F10" s="226">
        <v>26</v>
      </c>
      <c r="G10" s="227" t="s">
        <v>10</v>
      </c>
      <c r="H10" s="227" t="s">
        <v>10</v>
      </c>
      <c r="I10" s="226" t="s">
        <v>10</v>
      </c>
      <c r="J10" s="226">
        <v>170</v>
      </c>
    </row>
    <row r="11" spans="1:10" x14ac:dyDescent="0.35">
      <c r="A11" s="123">
        <v>44172</v>
      </c>
      <c r="B11" s="106" t="s">
        <v>32</v>
      </c>
      <c r="C11" s="226">
        <v>129</v>
      </c>
      <c r="D11" s="226" t="s">
        <v>10</v>
      </c>
      <c r="E11" s="226" t="s">
        <v>10</v>
      </c>
      <c r="F11" s="226"/>
      <c r="G11" s="227" t="s">
        <v>10</v>
      </c>
      <c r="H11" s="227" t="s">
        <v>10</v>
      </c>
      <c r="I11" s="226" t="s">
        <v>10</v>
      </c>
      <c r="J11" s="226">
        <v>129</v>
      </c>
    </row>
    <row r="12" spans="1:10" x14ac:dyDescent="0.35">
      <c r="A12" s="123">
        <v>44173</v>
      </c>
      <c r="B12" s="106" t="s">
        <v>33</v>
      </c>
      <c r="C12" s="226">
        <v>81</v>
      </c>
      <c r="D12" s="226">
        <v>78</v>
      </c>
      <c r="E12" s="226">
        <v>529</v>
      </c>
      <c r="F12" s="226">
        <v>51</v>
      </c>
      <c r="G12" s="227" t="s">
        <v>10</v>
      </c>
      <c r="H12" s="227" t="s">
        <v>10</v>
      </c>
      <c r="I12" s="226" t="s">
        <v>10</v>
      </c>
      <c r="J12" s="226">
        <v>739</v>
      </c>
    </row>
    <row r="13" spans="1:10" x14ac:dyDescent="0.35">
      <c r="A13" s="123">
        <v>44174</v>
      </c>
      <c r="B13" s="106" t="s">
        <v>34</v>
      </c>
      <c r="C13" s="226">
        <v>17</v>
      </c>
      <c r="D13" s="226">
        <v>24</v>
      </c>
      <c r="E13" s="226">
        <v>39</v>
      </c>
      <c r="F13" s="226">
        <v>19</v>
      </c>
      <c r="G13" s="227" t="s">
        <v>10</v>
      </c>
      <c r="H13" s="227" t="s">
        <v>10</v>
      </c>
      <c r="I13" s="226" t="s">
        <v>10</v>
      </c>
      <c r="J13" s="226">
        <v>99</v>
      </c>
    </row>
    <row r="14" spans="1:10" x14ac:dyDescent="0.35">
      <c r="A14" s="123">
        <v>44175</v>
      </c>
      <c r="B14" s="106" t="s">
        <v>35</v>
      </c>
      <c r="C14" s="226">
        <v>65</v>
      </c>
      <c r="D14" s="226">
        <v>30</v>
      </c>
      <c r="E14" s="226">
        <v>27</v>
      </c>
      <c r="F14" s="226">
        <v>9</v>
      </c>
      <c r="G14" s="227" t="s">
        <v>10</v>
      </c>
      <c r="H14" s="227" t="s">
        <v>10</v>
      </c>
      <c r="I14" s="226" t="s">
        <v>10</v>
      </c>
      <c r="J14" s="226">
        <v>2</v>
      </c>
    </row>
    <row r="15" spans="1:10" x14ac:dyDescent="0.35">
      <c r="A15" s="123">
        <v>44176</v>
      </c>
      <c r="B15" s="106" t="s">
        <v>36</v>
      </c>
      <c r="C15" s="226" t="s">
        <v>10</v>
      </c>
      <c r="D15" s="226" t="s">
        <v>10</v>
      </c>
      <c r="E15" s="226">
        <v>2</v>
      </c>
      <c r="F15" s="226" t="s">
        <v>10</v>
      </c>
      <c r="G15" s="227" t="s">
        <v>10</v>
      </c>
      <c r="H15" s="227" t="s">
        <v>10</v>
      </c>
      <c r="I15" s="226" t="s">
        <v>10</v>
      </c>
      <c r="J15" s="226" t="s">
        <v>10</v>
      </c>
    </row>
    <row r="16" spans="1:10" x14ac:dyDescent="0.35">
      <c r="A16" s="123">
        <v>44176</v>
      </c>
      <c r="B16" s="106" t="s">
        <v>37</v>
      </c>
      <c r="C16" s="226" t="s">
        <v>10</v>
      </c>
      <c r="D16" s="226" t="s">
        <v>10</v>
      </c>
      <c r="E16" s="226" t="s">
        <v>10</v>
      </c>
      <c r="F16" s="226" t="s">
        <v>10</v>
      </c>
      <c r="G16" s="227" t="s">
        <v>10</v>
      </c>
      <c r="H16" s="227" t="s">
        <v>10</v>
      </c>
      <c r="I16" s="226" t="s">
        <v>10</v>
      </c>
      <c r="J16" s="226" t="s">
        <v>10</v>
      </c>
    </row>
    <row r="17" spans="1:10" x14ac:dyDescent="0.35">
      <c r="A17" s="123">
        <v>44177</v>
      </c>
      <c r="B17" s="106" t="s">
        <v>38</v>
      </c>
      <c r="C17" s="226" t="s">
        <v>10</v>
      </c>
      <c r="D17" s="226" t="s">
        <v>10</v>
      </c>
      <c r="E17" s="226" t="s">
        <v>10</v>
      </c>
      <c r="F17" s="226" t="s">
        <v>10</v>
      </c>
      <c r="G17" s="227" t="s">
        <v>10</v>
      </c>
      <c r="H17" s="227" t="s">
        <v>10</v>
      </c>
      <c r="I17" s="226" t="s">
        <v>10</v>
      </c>
      <c r="J17" s="226" t="s">
        <v>10</v>
      </c>
    </row>
    <row r="18" spans="1:10" x14ac:dyDescent="0.35">
      <c r="A18" s="123">
        <v>44178</v>
      </c>
      <c r="B18" s="106" t="s">
        <v>39</v>
      </c>
      <c r="C18" s="226" t="s">
        <v>10</v>
      </c>
      <c r="D18" s="226" t="s">
        <v>10</v>
      </c>
      <c r="E18" s="226" t="s">
        <v>10</v>
      </c>
      <c r="F18" s="226" t="s">
        <v>10</v>
      </c>
      <c r="G18" s="227" t="s">
        <v>10</v>
      </c>
      <c r="H18" s="227" t="s">
        <v>10</v>
      </c>
      <c r="I18" s="226" t="s">
        <v>10</v>
      </c>
      <c r="J18" s="226" t="s">
        <v>10</v>
      </c>
    </row>
    <row r="19" spans="1:10" x14ac:dyDescent="0.35">
      <c r="A19" s="123">
        <v>44177</v>
      </c>
      <c r="B19" s="106" t="s">
        <v>40</v>
      </c>
      <c r="C19" s="226" t="s">
        <v>10</v>
      </c>
      <c r="D19" s="226" t="s">
        <v>10</v>
      </c>
      <c r="E19" s="226" t="s">
        <v>10</v>
      </c>
      <c r="F19" s="226" t="s">
        <v>10</v>
      </c>
      <c r="G19" s="227" t="s">
        <v>10</v>
      </c>
      <c r="H19" s="227" t="s">
        <v>10</v>
      </c>
      <c r="I19" s="226" t="s">
        <v>10</v>
      </c>
      <c r="J19" s="226" t="s">
        <v>10</v>
      </c>
    </row>
    <row r="20" spans="1:10" x14ac:dyDescent="0.35">
      <c r="A20" s="123">
        <v>44177</v>
      </c>
      <c r="B20" s="106" t="s">
        <v>41</v>
      </c>
      <c r="C20" s="226">
        <v>89</v>
      </c>
      <c r="D20" s="226">
        <v>419</v>
      </c>
      <c r="E20" s="226">
        <v>377</v>
      </c>
      <c r="F20" s="226">
        <v>104</v>
      </c>
      <c r="G20" s="227" t="s">
        <v>10</v>
      </c>
      <c r="H20" s="227" t="s">
        <v>10</v>
      </c>
      <c r="I20" s="226">
        <v>176</v>
      </c>
      <c r="J20" s="226">
        <v>989</v>
      </c>
    </row>
    <row r="21" spans="1:10" s="125" customFormat="1" x14ac:dyDescent="0.35">
      <c r="A21" s="160">
        <v>44177</v>
      </c>
      <c r="B21" s="134" t="s">
        <v>42</v>
      </c>
      <c r="C21" s="225">
        <v>764</v>
      </c>
      <c r="D21" s="225">
        <v>1348</v>
      </c>
      <c r="E21" s="225">
        <v>2259</v>
      </c>
      <c r="F21" s="225">
        <v>571</v>
      </c>
      <c r="G21" s="228" t="s">
        <v>10</v>
      </c>
      <c r="H21" s="228" t="s">
        <v>10</v>
      </c>
      <c r="I21" s="225">
        <v>176</v>
      </c>
      <c r="J21" s="136">
        <v>5118</v>
      </c>
    </row>
    <row r="22" spans="1:10" x14ac:dyDescent="0.35">
      <c r="A22" s="123">
        <v>44197</v>
      </c>
      <c r="B22" s="106" t="s">
        <v>26</v>
      </c>
      <c r="C22" s="226">
        <v>221</v>
      </c>
      <c r="D22" s="226">
        <v>400</v>
      </c>
      <c r="E22" s="226">
        <v>389</v>
      </c>
      <c r="F22" s="226">
        <v>39</v>
      </c>
      <c r="G22" s="227" t="s">
        <v>10</v>
      </c>
      <c r="H22" s="227" t="s">
        <v>10</v>
      </c>
      <c r="I22" s="226" t="s">
        <v>10</v>
      </c>
      <c r="J22" s="226">
        <v>1049</v>
      </c>
    </row>
    <row r="23" spans="1:10" x14ac:dyDescent="0.35">
      <c r="A23" s="123">
        <v>44197</v>
      </c>
      <c r="B23" s="106" t="s">
        <v>27</v>
      </c>
      <c r="C23" s="226">
        <v>84</v>
      </c>
      <c r="D23" s="226">
        <v>98</v>
      </c>
      <c r="E23" s="226">
        <v>321</v>
      </c>
      <c r="F23" s="226">
        <v>60</v>
      </c>
      <c r="G23" s="227" t="s">
        <v>10</v>
      </c>
      <c r="H23" s="227" t="s">
        <v>10</v>
      </c>
      <c r="I23" s="226" t="s">
        <v>10</v>
      </c>
      <c r="J23" s="226">
        <v>563</v>
      </c>
    </row>
    <row r="24" spans="1:10" x14ac:dyDescent="0.35">
      <c r="A24" s="123">
        <v>44198</v>
      </c>
      <c r="B24" s="106" t="s">
        <v>28</v>
      </c>
      <c r="C24" s="226">
        <v>2</v>
      </c>
      <c r="D24" s="226">
        <v>2</v>
      </c>
      <c r="E24" s="226" t="s">
        <v>10</v>
      </c>
      <c r="F24" s="226" t="s">
        <v>10</v>
      </c>
      <c r="G24" s="227" t="s">
        <v>10</v>
      </c>
      <c r="H24" s="227" t="s">
        <v>10</v>
      </c>
      <c r="I24" s="226" t="s">
        <v>10</v>
      </c>
      <c r="J24" s="226">
        <v>4</v>
      </c>
    </row>
    <row r="25" spans="1:10" x14ac:dyDescent="0.35">
      <c r="A25" s="123">
        <v>44199</v>
      </c>
      <c r="B25" s="106" t="s">
        <v>29</v>
      </c>
      <c r="C25" s="226" t="s">
        <v>10</v>
      </c>
      <c r="D25" s="226" t="s">
        <v>10</v>
      </c>
      <c r="E25" s="226" t="s">
        <v>10</v>
      </c>
      <c r="F25" s="226" t="s">
        <v>10</v>
      </c>
      <c r="G25" s="227" t="s">
        <v>10</v>
      </c>
      <c r="H25" s="227" t="s">
        <v>10</v>
      </c>
      <c r="I25" s="226" t="s">
        <v>10</v>
      </c>
      <c r="J25" s="226" t="s">
        <v>10</v>
      </c>
    </row>
    <row r="26" spans="1:10" x14ac:dyDescent="0.35">
      <c r="A26" s="123">
        <v>44200</v>
      </c>
      <c r="B26" s="106" t="s">
        <v>30</v>
      </c>
      <c r="C26" s="226">
        <v>38</v>
      </c>
      <c r="D26" s="226">
        <v>80</v>
      </c>
      <c r="E26" s="226">
        <v>327</v>
      </c>
      <c r="F26" s="226">
        <v>18</v>
      </c>
      <c r="G26" s="227" t="s">
        <v>10</v>
      </c>
      <c r="H26" s="227" t="s">
        <v>10</v>
      </c>
      <c r="I26" s="226" t="s">
        <v>10</v>
      </c>
      <c r="J26" s="226">
        <v>463</v>
      </c>
    </row>
    <row r="27" spans="1:10" x14ac:dyDescent="0.35">
      <c r="A27" s="123">
        <v>44201</v>
      </c>
      <c r="B27" s="106" t="s">
        <v>31</v>
      </c>
      <c r="C27" s="226">
        <v>17</v>
      </c>
      <c r="D27" s="226">
        <v>35</v>
      </c>
      <c r="E27" s="226">
        <v>76</v>
      </c>
      <c r="F27" s="226">
        <v>23</v>
      </c>
      <c r="G27" s="227" t="s">
        <v>10</v>
      </c>
      <c r="H27" s="227" t="s">
        <v>10</v>
      </c>
      <c r="I27" s="226" t="s">
        <v>10</v>
      </c>
      <c r="J27" s="226">
        <v>151</v>
      </c>
    </row>
    <row r="28" spans="1:10" x14ac:dyDescent="0.35">
      <c r="A28" s="123">
        <v>44200</v>
      </c>
      <c r="B28" s="106" t="s">
        <v>32</v>
      </c>
      <c r="C28" s="226">
        <v>100</v>
      </c>
      <c r="D28" s="226" t="s">
        <v>10</v>
      </c>
      <c r="E28" s="226" t="s">
        <v>10</v>
      </c>
      <c r="F28" s="226" t="s">
        <v>10</v>
      </c>
      <c r="G28" s="227" t="s">
        <v>10</v>
      </c>
      <c r="H28" s="227" t="s">
        <v>10</v>
      </c>
      <c r="I28" s="226" t="s">
        <v>10</v>
      </c>
      <c r="J28" s="226">
        <v>100</v>
      </c>
    </row>
    <row r="29" spans="1:10" x14ac:dyDescent="0.35">
      <c r="A29" s="123">
        <v>44201</v>
      </c>
      <c r="B29" s="106" t="s">
        <v>33</v>
      </c>
      <c r="C29" s="226">
        <v>109</v>
      </c>
      <c r="D29" s="226">
        <v>77</v>
      </c>
      <c r="E29" s="226">
        <v>625</v>
      </c>
      <c r="F29" s="226">
        <v>40</v>
      </c>
      <c r="G29" s="227" t="s">
        <v>10</v>
      </c>
      <c r="H29" s="227" t="s">
        <v>10</v>
      </c>
      <c r="I29" s="226" t="s">
        <v>10</v>
      </c>
      <c r="J29" s="226">
        <v>851</v>
      </c>
    </row>
    <row r="30" spans="1:10" x14ac:dyDescent="0.35">
      <c r="A30" s="123">
        <v>44202</v>
      </c>
      <c r="B30" s="106" t="s">
        <v>34</v>
      </c>
      <c r="C30" s="226">
        <v>28</v>
      </c>
      <c r="D30" s="226">
        <v>31</v>
      </c>
      <c r="E30" s="226">
        <v>20</v>
      </c>
      <c r="F30" s="226">
        <v>6</v>
      </c>
      <c r="G30" s="227" t="s">
        <v>10</v>
      </c>
      <c r="H30" s="227" t="s">
        <v>10</v>
      </c>
      <c r="I30" s="226" t="s">
        <v>10</v>
      </c>
      <c r="J30" s="226">
        <v>85</v>
      </c>
    </row>
    <row r="31" spans="1:10" x14ac:dyDescent="0.35">
      <c r="A31" s="123">
        <v>44203</v>
      </c>
      <c r="B31" s="106" t="s">
        <v>35</v>
      </c>
      <c r="C31" s="226">
        <v>53</v>
      </c>
      <c r="D31" s="226">
        <v>74</v>
      </c>
      <c r="E31" s="226">
        <v>98</v>
      </c>
      <c r="F31" s="226">
        <v>9</v>
      </c>
      <c r="G31" s="227" t="s">
        <v>10</v>
      </c>
      <c r="H31" s="227" t="s">
        <v>10</v>
      </c>
      <c r="I31" s="226" t="s">
        <v>10</v>
      </c>
      <c r="J31" s="226">
        <v>234</v>
      </c>
    </row>
    <row r="32" spans="1:10" x14ac:dyDescent="0.35">
      <c r="A32" s="123">
        <v>44204</v>
      </c>
      <c r="B32" s="106" t="s">
        <v>36</v>
      </c>
      <c r="C32" s="226" t="s">
        <v>10</v>
      </c>
      <c r="D32" s="226" t="s">
        <v>10</v>
      </c>
      <c r="E32" s="226" t="s">
        <v>10</v>
      </c>
      <c r="F32" s="226" t="s">
        <v>10</v>
      </c>
      <c r="G32" s="227" t="s">
        <v>10</v>
      </c>
      <c r="H32" s="227" t="s">
        <v>10</v>
      </c>
      <c r="I32" s="226" t="s">
        <v>10</v>
      </c>
      <c r="J32" s="226" t="s">
        <v>10</v>
      </c>
    </row>
    <row r="33" spans="1:10" x14ac:dyDescent="0.35">
      <c r="A33" s="123">
        <v>44204</v>
      </c>
      <c r="B33" s="106" t="s">
        <v>37</v>
      </c>
      <c r="C33" s="226" t="s">
        <v>10</v>
      </c>
      <c r="D33" s="226" t="s">
        <v>10</v>
      </c>
      <c r="E33" s="226" t="s">
        <v>10</v>
      </c>
      <c r="F33" s="226" t="s">
        <v>10</v>
      </c>
      <c r="G33" s="227" t="s">
        <v>10</v>
      </c>
      <c r="H33" s="227" t="s">
        <v>10</v>
      </c>
      <c r="I33" s="226" t="s">
        <v>10</v>
      </c>
      <c r="J33" s="226" t="s">
        <v>10</v>
      </c>
    </row>
    <row r="34" spans="1:10" x14ac:dyDescent="0.35">
      <c r="A34" s="123">
        <v>44205</v>
      </c>
      <c r="B34" s="106" t="s">
        <v>38</v>
      </c>
      <c r="C34" s="226" t="s">
        <v>10</v>
      </c>
      <c r="D34" s="226" t="s">
        <v>10</v>
      </c>
      <c r="E34" s="226" t="s">
        <v>10</v>
      </c>
      <c r="F34" s="226" t="s">
        <v>10</v>
      </c>
      <c r="G34" s="227" t="s">
        <v>10</v>
      </c>
      <c r="H34" s="227" t="s">
        <v>10</v>
      </c>
      <c r="I34" s="226" t="s">
        <v>10</v>
      </c>
      <c r="J34" s="226" t="s">
        <v>10</v>
      </c>
    </row>
    <row r="35" spans="1:10" x14ac:dyDescent="0.35">
      <c r="A35" s="123">
        <v>44206</v>
      </c>
      <c r="B35" s="106" t="s">
        <v>39</v>
      </c>
      <c r="C35" s="226" t="s">
        <v>10</v>
      </c>
      <c r="D35" s="226" t="s">
        <v>10</v>
      </c>
      <c r="E35" s="226" t="s">
        <v>10</v>
      </c>
      <c r="F35" s="226" t="s">
        <v>10</v>
      </c>
      <c r="G35" s="227" t="s">
        <v>10</v>
      </c>
      <c r="H35" s="227" t="s">
        <v>10</v>
      </c>
      <c r="I35" s="226" t="s">
        <v>10</v>
      </c>
      <c r="J35" s="226" t="s">
        <v>10</v>
      </c>
    </row>
    <row r="36" spans="1:10" x14ac:dyDescent="0.35">
      <c r="A36" s="123">
        <v>44207</v>
      </c>
      <c r="B36" s="106" t="s">
        <v>40</v>
      </c>
      <c r="C36" s="226" t="s">
        <v>10</v>
      </c>
      <c r="D36" s="226" t="s">
        <v>10</v>
      </c>
      <c r="E36" s="226" t="s">
        <v>10</v>
      </c>
      <c r="F36" s="226" t="s">
        <v>10</v>
      </c>
      <c r="G36" s="227" t="s">
        <v>10</v>
      </c>
      <c r="H36" s="227" t="s">
        <v>10</v>
      </c>
      <c r="I36" s="226" t="s">
        <v>10</v>
      </c>
      <c r="J36" s="226" t="s">
        <v>10</v>
      </c>
    </row>
    <row r="37" spans="1:10" x14ac:dyDescent="0.35">
      <c r="A37" s="123">
        <v>44207</v>
      </c>
      <c r="B37" s="106" t="s">
        <v>41</v>
      </c>
      <c r="C37" s="226">
        <v>3</v>
      </c>
      <c r="D37" s="226">
        <v>622</v>
      </c>
      <c r="E37" s="226">
        <v>107</v>
      </c>
      <c r="F37" s="226">
        <v>129</v>
      </c>
      <c r="G37" s="227" t="s">
        <v>10</v>
      </c>
      <c r="H37" s="227" t="s">
        <v>10</v>
      </c>
      <c r="I37" s="226">
        <v>135</v>
      </c>
      <c r="J37" s="226">
        <v>996</v>
      </c>
    </row>
    <row r="38" spans="1:10" s="125" customFormat="1" x14ac:dyDescent="0.35">
      <c r="A38" s="133">
        <v>44207</v>
      </c>
      <c r="B38" s="134" t="s">
        <v>42</v>
      </c>
      <c r="C38" s="225">
        <v>655</v>
      </c>
      <c r="D38" s="225">
        <v>1419</v>
      </c>
      <c r="E38" s="225">
        <v>1966</v>
      </c>
      <c r="F38" s="225">
        <v>324</v>
      </c>
      <c r="G38" s="228" t="s">
        <v>10</v>
      </c>
      <c r="H38" s="228" t="s">
        <v>10</v>
      </c>
      <c r="I38" s="225">
        <v>135</v>
      </c>
      <c r="J38" s="136">
        <v>4499</v>
      </c>
    </row>
    <row r="39" spans="1:10" x14ac:dyDescent="0.35">
      <c r="A39" s="123">
        <v>44228</v>
      </c>
      <c r="B39" s="106" t="s">
        <v>26</v>
      </c>
      <c r="C39" s="226">
        <v>267</v>
      </c>
      <c r="D39" s="226">
        <v>337</v>
      </c>
      <c r="E39" s="226">
        <v>396</v>
      </c>
      <c r="F39" s="226">
        <v>99</v>
      </c>
      <c r="G39" s="227" t="s">
        <v>10</v>
      </c>
      <c r="H39" s="227" t="s">
        <v>10</v>
      </c>
      <c r="I39" s="226" t="s">
        <v>10</v>
      </c>
      <c r="J39" s="226">
        <f>+SUM(Table310[[#This Row],[Presencial]:[Redes Sociales]])</f>
        <v>1099</v>
      </c>
    </row>
    <row r="40" spans="1:10" x14ac:dyDescent="0.35">
      <c r="A40" s="123">
        <v>44229</v>
      </c>
      <c r="B40" s="106" t="s">
        <v>27</v>
      </c>
      <c r="C40" s="226">
        <v>122</v>
      </c>
      <c r="D40" s="226">
        <v>136</v>
      </c>
      <c r="E40" s="226">
        <v>500</v>
      </c>
      <c r="F40" s="226">
        <v>164</v>
      </c>
      <c r="G40" s="227" t="s">
        <v>10</v>
      </c>
      <c r="H40" s="227" t="s">
        <v>10</v>
      </c>
      <c r="I40" s="226" t="s">
        <v>10</v>
      </c>
      <c r="J40" s="226">
        <f>+SUM(Table310[[#This Row],[Presencial]:[Redes Sociales]])</f>
        <v>922</v>
      </c>
    </row>
    <row r="41" spans="1:10" x14ac:dyDescent="0.35">
      <c r="A41" s="123">
        <v>44230</v>
      </c>
      <c r="B41" s="106" t="s">
        <v>28</v>
      </c>
      <c r="C41" s="226" t="s">
        <v>10</v>
      </c>
      <c r="D41" s="226" t="s">
        <v>10</v>
      </c>
      <c r="E41" s="226" t="s">
        <v>10</v>
      </c>
      <c r="F41" s="226"/>
      <c r="G41" s="227" t="s">
        <v>10</v>
      </c>
      <c r="H41" s="227" t="s">
        <v>10</v>
      </c>
      <c r="I41" s="226" t="s">
        <v>10</v>
      </c>
      <c r="J41" s="226">
        <f>+SUM(Table310[[#This Row],[Presencial]:[Redes Sociales]])</f>
        <v>0</v>
      </c>
    </row>
    <row r="42" spans="1:10" x14ac:dyDescent="0.35">
      <c r="A42" s="123">
        <v>44231</v>
      </c>
      <c r="B42" s="106" t="s">
        <v>29</v>
      </c>
      <c r="C42" s="226">
        <v>1</v>
      </c>
      <c r="D42" s="226" t="s">
        <v>10</v>
      </c>
      <c r="E42" s="226" t="s">
        <v>10</v>
      </c>
      <c r="F42" s="226"/>
      <c r="G42" s="227" t="s">
        <v>10</v>
      </c>
      <c r="H42" s="227" t="s">
        <v>10</v>
      </c>
      <c r="I42" s="226" t="s">
        <v>10</v>
      </c>
      <c r="J42" s="226">
        <f>+SUM(Table310[[#This Row],[Presencial]:[Redes Sociales]])</f>
        <v>1</v>
      </c>
    </row>
    <row r="43" spans="1:10" x14ac:dyDescent="0.35">
      <c r="A43" s="123">
        <v>44232</v>
      </c>
      <c r="B43" s="106" t="s">
        <v>30</v>
      </c>
      <c r="C43" s="226">
        <v>44</v>
      </c>
      <c r="D43" s="226">
        <v>114</v>
      </c>
      <c r="E43" s="226">
        <v>405</v>
      </c>
      <c r="F43" s="226">
        <v>67</v>
      </c>
      <c r="G43" s="227" t="s">
        <v>10</v>
      </c>
      <c r="H43" s="227" t="s">
        <v>10</v>
      </c>
      <c r="I43" s="226" t="s">
        <v>10</v>
      </c>
      <c r="J43" s="226">
        <f>+SUM(Table310[[#This Row],[Presencial]:[Redes Sociales]])</f>
        <v>630</v>
      </c>
    </row>
    <row r="44" spans="1:10" x14ac:dyDescent="0.35">
      <c r="A44" s="123">
        <v>44233</v>
      </c>
      <c r="B44" s="106" t="s">
        <v>31</v>
      </c>
      <c r="C44" s="226">
        <v>21</v>
      </c>
      <c r="D44" s="226">
        <v>50</v>
      </c>
      <c r="E44" s="226">
        <v>115</v>
      </c>
      <c r="F44" s="226">
        <v>35</v>
      </c>
      <c r="G44" s="227" t="s">
        <v>10</v>
      </c>
      <c r="H44" s="227" t="s">
        <v>10</v>
      </c>
      <c r="I44" s="226" t="s">
        <v>10</v>
      </c>
      <c r="J44" s="226">
        <f>+SUM(Table310[[#This Row],[Presencial]:[Redes Sociales]])</f>
        <v>221</v>
      </c>
    </row>
    <row r="45" spans="1:10" x14ac:dyDescent="0.35">
      <c r="A45" s="123">
        <v>44231</v>
      </c>
      <c r="B45" s="106" t="s">
        <v>32</v>
      </c>
      <c r="C45" s="226">
        <v>167</v>
      </c>
      <c r="D45" s="226"/>
      <c r="E45" s="226" t="s">
        <v>10</v>
      </c>
      <c r="F45" s="226"/>
      <c r="G45" s="227" t="s">
        <v>10</v>
      </c>
      <c r="H45" s="227" t="s">
        <v>10</v>
      </c>
      <c r="I45" s="226" t="s">
        <v>10</v>
      </c>
      <c r="J45" s="226">
        <f>+SUM(Table310[[#This Row],[Presencial]:[Redes Sociales]])</f>
        <v>167</v>
      </c>
    </row>
    <row r="46" spans="1:10" x14ac:dyDescent="0.35">
      <c r="A46" s="123">
        <v>44232</v>
      </c>
      <c r="B46" s="106" t="s">
        <v>33</v>
      </c>
      <c r="C46" s="226">
        <v>149</v>
      </c>
      <c r="D46" s="226">
        <v>184</v>
      </c>
      <c r="E46" s="226">
        <v>922</v>
      </c>
      <c r="F46" s="226">
        <v>107</v>
      </c>
      <c r="G46" s="227" t="s">
        <v>10</v>
      </c>
      <c r="H46" s="227" t="s">
        <v>10</v>
      </c>
      <c r="I46" s="226" t="s">
        <v>10</v>
      </c>
      <c r="J46" s="226">
        <f>+SUM(Table310[[#This Row],[Presencial]:[Redes Sociales]])</f>
        <v>1362</v>
      </c>
    </row>
    <row r="47" spans="1:10" x14ac:dyDescent="0.35">
      <c r="A47" s="123">
        <v>44233</v>
      </c>
      <c r="B47" s="106" t="s">
        <v>34</v>
      </c>
      <c r="C47" s="226">
        <v>22</v>
      </c>
      <c r="D47" s="226">
        <v>82</v>
      </c>
      <c r="E47" s="226">
        <v>77</v>
      </c>
      <c r="F47" s="226">
        <v>10</v>
      </c>
      <c r="G47" s="227" t="s">
        <v>10</v>
      </c>
      <c r="H47" s="227" t="s">
        <v>10</v>
      </c>
      <c r="I47" s="226" t="s">
        <v>10</v>
      </c>
      <c r="J47" s="226">
        <f>+SUM(Table310[[#This Row],[Presencial]:[Redes Sociales]])</f>
        <v>191</v>
      </c>
    </row>
    <row r="48" spans="1:10" x14ac:dyDescent="0.35">
      <c r="A48" s="123">
        <v>44234</v>
      </c>
      <c r="B48" s="106" t="s">
        <v>35</v>
      </c>
      <c r="C48" s="226">
        <v>75</v>
      </c>
      <c r="D48" s="226">
        <v>105</v>
      </c>
      <c r="E48" s="226">
        <v>121</v>
      </c>
      <c r="F48" s="226">
        <v>27</v>
      </c>
      <c r="G48" s="227" t="s">
        <v>10</v>
      </c>
      <c r="H48" s="227" t="s">
        <v>10</v>
      </c>
      <c r="I48" s="226" t="s">
        <v>10</v>
      </c>
      <c r="J48" s="226">
        <f>+SUM(Table310[[#This Row],[Presencial]:[Redes Sociales]])</f>
        <v>328</v>
      </c>
    </row>
    <row r="49" spans="1:10" x14ac:dyDescent="0.35">
      <c r="A49" s="123">
        <v>44235</v>
      </c>
      <c r="B49" s="106" t="s">
        <v>36</v>
      </c>
      <c r="C49" s="226" t="s">
        <v>10</v>
      </c>
      <c r="D49" s="226" t="s">
        <v>10</v>
      </c>
      <c r="E49" s="226" t="s">
        <v>10</v>
      </c>
      <c r="F49" s="226"/>
      <c r="G49" s="227" t="s">
        <v>10</v>
      </c>
      <c r="H49" s="227" t="s">
        <v>10</v>
      </c>
      <c r="I49" s="226" t="s">
        <v>10</v>
      </c>
      <c r="J49" s="226">
        <f>+SUM(Table310[[#This Row],[Presencial]:[Redes Sociales]])</f>
        <v>0</v>
      </c>
    </row>
    <row r="50" spans="1:10" x14ac:dyDescent="0.35">
      <c r="A50" s="123">
        <v>44235</v>
      </c>
      <c r="B50" s="106" t="s">
        <v>37</v>
      </c>
      <c r="C50" s="226" t="s">
        <v>10</v>
      </c>
      <c r="D50" s="226" t="s">
        <v>10</v>
      </c>
      <c r="E50" s="226" t="s">
        <v>10</v>
      </c>
      <c r="F50" s="226"/>
      <c r="G50" s="227" t="s">
        <v>10</v>
      </c>
      <c r="H50" s="227" t="s">
        <v>10</v>
      </c>
      <c r="I50" s="226" t="s">
        <v>10</v>
      </c>
      <c r="J50" s="226">
        <f>+SUM(Table310[[#This Row],[Presencial]:[Redes Sociales]])</f>
        <v>0</v>
      </c>
    </row>
    <row r="51" spans="1:10" x14ac:dyDescent="0.35">
      <c r="A51" s="123">
        <v>44236</v>
      </c>
      <c r="B51" s="106" t="s">
        <v>38</v>
      </c>
      <c r="C51" s="226" t="s">
        <v>10</v>
      </c>
      <c r="D51" s="226" t="s">
        <v>10</v>
      </c>
      <c r="E51" s="226" t="s">
        <v>10</v>
      </c>
      <c r="F51" s="226"/>
      <c r="G51" s="227" t="s">
        <v>10</v>
      </c>
      <c r="H51" s="227" t="s">
        <v>10</v>
      </c>
      <c r="I51" s="226" t="s">
        <v>10</v>
      </c>
      <c r="J51" s="226">
        <f>+SUM(Table310[[#This Row],[Presencial]:[Redes Sociales]])</f>
        <v>0</v>
      </c>
    </row>
    <row r="52" spans="1:10" x14ac:dyDescent="0.35">
      <c r="A52" s="123">
        <v>44237</v>
      </c>
      <c r="B52" s="106" t="s">
        <v>39</v>
      </c>
      <c r="C52" s="226" t="s">
        <v>10</v>
      </c>
      <c r="D52" s="226" t="s">
        <v>10</v>
      </c>
      <c r="E52" s="226" t="s">
        <v>10</v>
      </c>
      <c r="F52" s="226"/>
      <c r="G52" s="227" t="s">
        <v>10</v>
      </c>
      <c r="H52" s="227" t="s">
        <v>10</v>
      </c>
      <c r="I52" s="226" t="s">
        <v>10</v>
      </c>
      <c r="J52" s="226">
        <f>+SUM(Table310[[#This Row],[Presencial]:[Redes Sociales]])</f>
        <v>0</v>
      </c>
    </row>
    <row r="53" spans="1:10" x14ac:dyDescent="0.35">
      <c r="A53" s="123">
        <v>44238</v>
      </c>
      <c r="B53" s="106" t="s">
        <v>40</v>
      </c>
      <c r="C53" s="226" t="s">
        <v>10</v>
      </c>
      <c r="D53" s="226" t="s">
        <v>10</v>
      </c>
      <c r="E53" s="226" t="s">
        <v>10</v>
      </c>
      <c r="F53" s="226"/>
      <c r="G53" s="227" t="s">
        <v>10</v>
      </c>
      <c r="H53" s="227" t="s">
        <v>10</v>
      </c>
      <c r="I53" s="226" t="s">
        <v>10</v>
      </c>
      <c r="J53" s="226">
        <f>+SUM(Table310[[#This Row],[Presencial]:[Redes Sociales]])</f>
        <v>0</v>
      </c>
    </row>
    <row r="54" spans="1:10" x14ac:dyDescent="0.35">
      <c r="A54" s="123">
        <v>44238</v>
      </c>
      <c r="B54" s="106" t="s">
        <v>41</v>
      </c>
      <c r="C54" s="226">
        <v>20</v>
      </c>
      <c r="D54" s="226">
        <v>881</v>
      </c>
      <c r="E54" s="226">
        <v>104</v>
      </c>
      <c r="F54" s="226">
        <v>100</v>
      </c>
      <c r="G54" s="227" t="s">
        <v>10</v>
      </c>
      <c r="H54" s="227" t="s">
        <v>10</v>
      </c>
      <c r="I54" s="226">
        <v>111</v>
      </c>
      <c r="J54" s="226">
        <f>+SUM(Table310[[#This Row],[Presencial]:[Redes Sociales]])</f>
        <v>1216</v>
      </c>
    </row>
    <row r="55" spans="1:10" s="125" customFormat="1" x14ac:dyDescent="0.35">
      <c r="A55" s="133">
        <v>44238</v>
      </c>
      <c r="B55" s="161" t="s">
        <v>42</v>
      </c>
      <c r="C55" s="225">
        <v>888</v>
      </c>
      <c r="D55" s="225">
        <v>1889</v>
      </c>
      <c r="E55" s="225">
        <v>2640</v>
      </c>
      <c r="F55" s="225">
        <v>609</v>
      </c>
      <c r="G55" s="228" t="s">
        <v>10</v>
      </c>
      <c r="H55" s="228" t="s">
        <v>10</v>
      </c>
      <c r="I55" s="225">
        <v>111</v>
      </c>
      <c r="J55" s="136">
        <v>6137</v>
      </c>
    </row>
    <row r="56" spans="1:10" x14ac:dyDescent="0.35">
      <c r="A56" s="123">
        <v>44256</v>
      </c>
      <c r="B56" s="106" t="s">
        <v>26</v>
      </c>
      <c r="C56" s="226">
        <v>319</v>
      </c>
      <c r="D56" s="226">
        <v>391</v>
      </c>
      <c r="E56" s="226">
        <v>692</v>
      </c>
      <c r="F56" s="226">
        <v>44</v>
      </c>
      <c r="G56" s="227" t="s">
        <v>10</v>
      </c>
      <c r="H56" s="227" t="s">
        <v>10</v>
      </c>
      <c r="I56" s="226">
        <v>12</v>
      </c>
      <c r="J56" s="124">
        <f>+SUM(Table310[[#This Row],[Presencial]:[Redes Sociales]])</f>
        <v>1458</v>
      </c>
    </row>
    <row r="57" spans="1:10" x14ac:dyDescent="0.35">
      <c r="A57" s="123">
        <v>44257</v>
      </c>
      <c r="B57" s="106" t="s">
        <v>27</v>
      </c>
      <c r="C57" s="226">
        <v>134</v>
      </c>
      <c r="D57" s="226">
        <v>152</v>
      </c>
      <c r="E57" s="226">
        <v>649</v>
      </c>
      <c r="F57" s="226">
        <v>88</v>
      </c>
      <c r="G57" s="227" t="s">
        <v>10</v>
      </c>
      <c r="H57" s="227" t="s">
        <v>10</v>
      </c>
      <c r="I57" s="226">
        <v>37</v>
      </c>
      <c r="J57" s="226">
        <f>+SUM(Table310[[#This Row],[Presencial]:[Redes Sociales]])</f>
        <v>1060</v>
      </c>
    </row>
    <row r="58" spans="1:10" x14ac:dyDescent="0.35">
      <c r="A58" s="123">
        <v>44258</v>
      </c>
      <c r="B58" s="106" t="s">
        <v>28</v>
      </c>
      <c r="C58" s="226" t="s">
        <v>10</v>
      </c>
      <c r="D58" s="226">
        <v>10</v>
      </c>
      <c r="E58" s="226">
        <v>4</v>
      </c>
      <c r="F58" s="226" t="s">
        <v>10</v>
      </c>
      <c r="G58" s="227" t="s">
        <v>10</v>
      </c>
      <c r="H58" s="227" t="s">
        <v>10</v>
      </c>
      <c r="I58" s="226" t="s">
        <v>10</v>
      </c>
      <c r="J58" s="226">
        <f>+SUM(Table310[[#This Row],[Presencial]:[Redes Sociales]])</f>
        <v>14</v>
      </c>
    </row>
    <row r="59" spans="1:10" x14ac:dyDescent="0.35">
      <c r="A59" s="123">
        <v>44259</v>
      </c>
      <c r="B59" s="106" t="s">
        <v>29</v>
      </c>
      <c r="C59" s="226">
        <v>2</v>
      </c>
      <c r="D59" s="226" t="s">
        <v>10</v>
      </c>
      <c r="E59" s="226" t="s">
        <v>10</v>
      </c>
      <c r="F59" s="226" t="s">
        <v>10</v>
      </c>
      <c r="G59" s="227" t="s">
        <v>10</v>
      </c>
      <c r="H59" s="227" t="s">
        <v>10</v>
      </c>
      <c r="I59" s="226" t="s">
        <v>10</v>
      </c>
      <c r="J59" s="226">
        <f>+SUM(Table310[[#This Row],[Presencial]:[Redes Sociales]])</f>
        <v>2</v>
      </c>
    </row>
    <row r="60" spans="1:10" x14ac:dyDescent="0.35">
      <c r="A60" s="123">
        <v>44260</v>
      </c>
      <c r="B60" s="106" t="s">
        <v>30</v>
      </c>
      <c r="C60" s="226">
        <v>22</v>
      </c>
      <c r="D60" s="226">
        <v>137</v>
      </c>
      <c r="E60" s="226">
        <v>519</v>
      </c>
      <c r="F60" s="226">
        <v>22</v>
      </c>
      <c r="G60" s="227" t="s">
        <v>10</v>
      </c>
      <c r="H60" s="227" t="s">
        <v>10</v>
      </c>
      <c r="I60" s="226">
        <v>2</v>
      </c>
      <c r="J60" s="226">
        <f>+SUM(Table310[[#This Row],[Presencial]:[Redes Sociales]])</f>
        <v>702</v>
      </c>
    </row>
    <row r="61" spans="1:10" x14ac:dyDescent="0.35">
      <c r="A61" s="123">
        <v>44261</v>
      </c>
      <c r="B61" s="106" t="s">
        <v>31</v>
      </c>
      <c r="C61" s="226">
        <v>19</v>
      </c>
      <c r="D61" s="226">
        <v>52</v>
      </c>
      <c r="E61" s="226">
        <v>156</v>
      </c>
      <c r="F61" s="226">
        <v>17</v>
      </c>
      <c r="G61" s="227" t="s">
        <v>10</v>
      </c>
      <c r="H61" s="227" t="s">
        <v>10</v>
      </c>
      <c r="I61" s="226">
        <v>50</v>
      </c>
      <c r="J61" s="226">
        <f>+SUM(Table310[[#This Row],[Presencial]:[Redes Sociales]])</f>
        <v>294</v>
      </c>
    </row>
    <row r="62" spans="1:10" x14ac:dyDescent="0.35">
      <c r="A62" s="123">
        <v>44262</v>
      </c>
      <c r="B62" s="106" t="s">
        <v>32</v>
      </c>
      <c r="C62" s="226">
        <v>387</v>
      </c>
      <c r="D62" s="226" t="s">
        <v>10</v>
      </c>
      <c r="E62" s="226" t="s">
        <v>10</v>
      </c>
      <c r="F62" s="226" t="s">
        <v>10</v>
      </c>
      <c r="G62" s="227" t="s">
        <v>10</v>
      </c>
      <c r="H62" s="227" t="s">
        <v>10</v>
      </c>
      <c r="I62" s="226" t="s">
        <v>10</v>
      </c>
      <c r="J62" s="226">
        <f>+SUM(Table310[[#This Row],[Presencial]:[Redes Sociales]])</f>
        <v>387</v>
      </c>
    </row>
    <row r="63" spans="1:10" x14ac:dyDescent="0.35">
      <c r="A63" s="123">
        <v>44263</v>
      </c>
      <c r="B63" s="106" t="s">
        <v>33</v>
      </c>
      <c r="C63" s="226">
        <v>126</v>
      </c>
      <c r="D63" s="226">
        <v>322</v>
      </c>
      <c r="E63" s="226">
        <v>1270</v>
      </c>
      <c r="F63" s="226">
        <v>81</v>
      </c>
      <c r="G63" s="227" t="s">
        <v>10</v>
      </c>
      <c r="H63" s="227" t="s">
        <v>10</v>
      </c>
      <c r="I63" s="226">
        <v>4</v>
      </c>
      <c r="J63" s="226">
        <f>+SUM(Table310[[#This Row],[Presencial]:[Redes Sociales]])</f>
        <v>1803</v>
      </c>
    </row>
    <row r="64" spans="1:10" x14ac:dyDescent="0.35">
      <c r="A64" s="123">
        <v>44264</v>
      </c>
      <c r="B64" s="106" t="s">
        <v>34</v>
      </c>
      <c r="C64" s="226">
        <v>36</v>
      </c>
      <c r="D64" s="226">
        <v>68</v>
      </c>
      <c r="E64" s="226">
        <v>50</v>
      </c>
      <c r="F64" s="226">
        <v>6</v>
      </c>
      <c r="G64" s="227" t="s">
        <v>10</v>
      </c>
      <c r="H64" s="227" t="s">
        <v>10</v>
      </c>
      <c r="I64" s="226">
        <v>1</v>
      </c>
      <c r="J64" s="226">
        <f>+SUM(Table310[[#This Row],[Presencial]:[Redes Sociales]])</f>
        <v>161</v>
      </c>
    </row>
    <row r="65" spans="1:10" x14ac:dyDescent="0.35">
      <c r="A65" s="123">
        <v>44263</v>
      </c>
      <c r="B65" s="106" t="s">
        <v>35</v>
      </c>
      <c r="C65" s="226">
        <v>79</v>
      </c>
      <c r="D65" s="226">
        <v>96</v>
      </c>
      <c r="E65" s="226">
        <v>170</v>
      </c>
      <c r="F65" s="226">
        <v>17</v>
      </c>
      <c r="G65" s="227" t="s">
        <v>10</v>
      </c>
      <c r="H65" s="227" t="s">
        <v>10</v>
      </c>
      <c r="I65" s="226">
        <v>1</v>
      </c>
      <c r="J65" s="226">
        <f>+SUM(Table310[[#This Row],[Presencial]:[Redes Sociales]])</f>
        <v>363</v>
      </c>
    </row>
    <row r="66" spans="1:10" x14ac:dyDescent="0.35">
      <c r="A66" s="123">
        <v>44264</v>
      </c>
      <c r="B66" s="106" t="s">
        <v>36</v>
      </c>
      <c r="C66" s="226" t="s">
        <v>10</v>
      </c>
      <c r="D66" s="226" t="s">
        <v>10</v>
      </c>
      <c r="E66" s="226">
        <v>89</v>
      </c>
      <c r="F66" s="226" t="s">
        <v>10</v>
      </c>
      <c r="G66" s="227" t="s">
        <v>10</v>
      </c>
      <c r="H66" s="227" t="s">
        <v>10</v>
      </c>
      <c r="I66" s="226" t="s">
        <v>10</v>
      </c>
      <c r="J66" s="226">
        <f>+SUM(Table310[[#This Row],[Presencial]:[Redes Sociales]])</f>
        <v>89</v>
      </c>
    </row>
    <row r="67" spans="1:10" x14ac:dyDescent="0.35">
      <c r="A67" s="123">
        <v>44264</v>
      </c>
      <c r="B67" s="106" t="s">
        <v>37</v>
      </c>
      <c r="C67" s="226" t="s">
        <v>10</v>
      </c>
      <c r="D67" s="226">
        <v>2</v>
      </c>
      <c r="E67" s="226">
        <v>16</v>
      </c>
      <c r="F67" s="226" t="s">
        <v>10</v>
      </c>
      <c r="G67" s="227" t="s">
        <v>10</v>
      </c>
      <c r="H67" s="227" t="s">
        <v>10</v>
      </c>
      <c r="I67" s="226" t="s">
        <v>10</v>
      </c>
      <c r="J67" s="226">
        <f>+SUM(Table310[[#This Row],[Presencial]:[Redes Sociales]])</f>
        <v>18</v>
      </c>
    </row>
    <row r="68" spans="1:10" x14ac:dyDescent="0.35">
      <c r="A68" s="123">
        <v>44265</v>
      </c>
      <c r="B68" s="106" t="s">
        <v>38</v>
      </c>
      <c r="C68" s="226" t="s">
        <v>10</v>
      </c>
      <c r="D68" s="226" t="s">
        <v>10</v>
      </c>
      <c r="E68" s="226" t="s">
        <v>10</v>
      </c>
      <c r="F68" s="226" t="s">
        <v>10</v>
      </c>
      <c r="G68" s="227" t="s">
        <v>10</v>
      </c>
      <c r="H68" s="227" t="s">
        <v>10</v>
      </c>
      <c r="I68" s="226" t="s">
        <v>10</v>
      </c>
      <c r="J68" s="226">
        <f>+SUM(Table310[[#This Row],[Presencial]:[Redes Sociales]])</f>
        <v>0</v>
      </c>
    </row>
    <row r="69" spans="1:10" x14ac:dyDescent="0.35">
      <c r="A69" s="123">
        <v>44266</v>
      </c>
      <c r="B69" s="106" t="s">
        <v>39</v>
      </c>
      <c r="C69" s="226" t="s">
        <v>10</v>
      </c>
      <c r="D69" s="226" t="s">
        <v>10</v>
      </c>
      <c r="E69" s="226" t="s">
        <v>10</v>
      </c>
      <c r="F69" s="226" t="s">
        <v>10</v>
      </c>
      <c r="G69" s="227" t="s">
        <v>10</v>
      </c>
      <c r="H69" s="227" t="s">
        <v>10</v>
      </c>
      <c r="I69" s="226" t="s">
        <v>10</v>
      </c>
      <c r="J69" s="226">
        <f>+SUM(Table310[[#This Row],[Presencial]:[Redes Sociales]])</f>
        <v>0</v>
      </c>
    </row>
    <row r="70" spans="1:10" x14ac:dyDescent="0.35">
      <c r="A70" s="123">
        <v>44267</v>
      </c>
      <c r="B70" s="106" t="s">
        <v>40</v>
      </c>
      <c r="C70" s="226">
        <v>1</v>
      </c>
      <c r="D70" s="226" t="s">
        <v>10</v>
      </c>
      <c r="E70" s="226" t="s">
        <v>10</v>
      </c>
      <c r="F70" s="226" t="s">
        <v>10</v>
      </c>
      <c r="G70" s="227" t="s">
        <v>10</v>
      </c>
      <c r="H70" s="227" t="s">
        <v>10</v>
      </c>
      <c r="I70" s="226" t="s">
        <v>10</v>
      </c>
      <c r="J70" s="226">
        <f>+SUM(Table310[[#This Row],[Presencial]:[Redes Sociales]])</f>
        <v>1</v>
      </c>
    </row>
    <row r="71" spans="1:10" x14ac:dyDescent="0.35">
      <c r="A71" s="123">
        <v>44267</v>
      </c>
      <c r="B71" s="106" t="s">
        <v>41</v>
      </c>
      <c r="C71" s="226">
        <v>32</v>
      </c>
      <c r="D71" s="226">
        <v>677</v>
      </c>
      <c r="E71" s="226">
        <v>178</v>
      </c>
      <c r="F71" s="226">
        <v>58</v>
      </c>
      <c r="G71" s="227" t="s">
        <v>10</v>
      </c>
      <c r="H71" s="227" t="s">
        <v>10</v>
      </c>
      <c r="I71" s="226">
        <v>128</v>
      </c>
      <c r="J71" s="226">
        <f>+SUM(Table310[[#This Row],[Presencial]:[Redes Sociales]])</f>
        <v>1073</v>
      </c>
    </row>
    <row r="72" spans="1:10" s="125" customFormat="1" x14ac:dyDescent="0.35">
      <c r="A72" s="160">
        <v>44267</v>
      </c>
      <c r="B72" s="134" t="s">
        <v>42</v>
      </c>
      <c r="C72" s="225">
        <v>1157</v>
      </c>
      <c r="D72" s="225">
        <v>1907</v>
      </c>
      <c r="E72" s="225">
        <v>3793</v>
      </c>
      <c r="F72" s="225">
        <v>333</v>
      </c>
      <c r="G72" s="228" t="s">
        <v>10</v>
      </c>
      <c r="H72" s="228" t="s">
        <v>10</v>
      </c>
      <c r="I72" s="225">
        <v>235</v>
      </c>
      <c r="J72" s="136">
        <f>+SUM(Table310[[#This Row],[Presencial]:[Redes Sociales]])</f>
        <v>7425</v>
      </c>
    </row>
    <row r="73" spans="1:10" s="125" customFormat="1" x14ac:dyDescent="0.35">
      <c r="A73" s="126"/>
      <c r="B73" s="127" t="s">
        <v>12</v>
      </c>
      <c r="C73" s="223">
        <f t="shared" ref="C73:I73" si="0">+C72+C55+C38</f>
        <v>2700</v>
      </c>
      <c r="D73" s="223">
        <f t="shared" si="0"/>
        <v>5215</v>
      </c>
      <c r="E73" s="223">
        <f t="shared" si="0"/>
        <v>8399</v>
      </c>
      <c r="F73" s="223">
        <f t="shared" si="0"/>
        <v>1266</v>
      </c>
      <c r="G73" s="223" t="s">
        <v>10</v>
      </c>
      <c r="H73" s="223" t="s">
        <v>10</v>
      </c>
      <c r="I73" s="223">
        <f t="shared" si="0"/>
        <v>481</v>
      </c>
      <c r="J73" s="128">
        <f>+SUM(Table310[[#This Row],[Presencial]:[Redes Sociales]])</f>
        <v>18061</v>
      </c>
    </row>
    <row r="74" spans="1:10" x14ac:dyDescent="0.35">
      <c r="A74" s="123">
        <v>44287</v>
      </c>
      <c r="B74" s="106" t="s">
        <v>26</v>
      </c>
      <c r="C74" s="227">
        <v>262</v>
      </c>
      <c r="D74" s="227">
        <v>295</v>
      </c>
      <c r="E74" s="227">
        <v>465</v>
      </c>
      <c r="F74" s="227">
        <v>16</v>
      </c>
      <c r="G74" s="227" t="s">
        <v>10</v>
      </c>
      <c r="H74" s="227" t="s">
        <v>10</v>
      </c>
      <c r="I74" s="227">
        <v>26</v>
      </c>
      <c r="J74" s="227">
        <f>+SUM(Table310[[#This Row],[Presencial]:[Redes Sociales]])</f>
        <v>1064</v>
      </c>
    </row>
    <row r="75" spans="1:10" x14ac:dyDescent="0.35">
      <c r="A75" s="123">
        <v>44288</v>
      </c>
      <c r="B75" s="106" t="s">
        <v>27</v>
      </c>
      <c r="C75" s="226">
        <v>163</v>
      </c>
      <c r="D75" s="226">
        <v>70</v>
      </c>
      <c r="E75" s="226">
        <v>507</v>
      </c>
      <c r="F75" s="226">
        <v>34</v>
      </c>
      <c r="G75" s="227" t="s">
        <v>10</v>
      </c>
      <c r="H75" s="227" t="s">
        <v>10</v>
      </c>
      <c r="I75" s="226">
        <v>66</v>
      </c>
      <c r="J75" s="227">
        <f>+SUM(Table310[[#This Row],[Presencial]:[Redes Sociales]])</f>
        <v>840</v>
      </c>
    </row>
    <row r="76" spans="1:10" x14ac:dyDescent="0.35">
      <c r="A76" s="123">
        <v>44291</v>
      </c>
      <c r="B76" s="106" t="s">
        <v>28</v>
      </c>
      <c r="C76" s="226">
        <v>6</v>
      </c>
      <c r="D76" s="226">
        <v>4</v>
      </c>
      <c r="E76" s="226">
        <v>10</v>
      </c>
      <c r="F76" s="226" t="s">
        <v>10</v>
      </c>
      <c r="G76" s="227" t="s">
        <v>10</v>
      </c>
      <c r="H76" s="227" t="s">
        <v>10</v>
      </c>
      <c r="I76" s="226" t="s">
        <v>10</v>
      </c>
      <c r="J76" s="227">
        <f>+SUM(Table310[[#This Row],[Presencial]:[Redes Sociales]])</f>
        <v>20</v>
      </c>
    </row>
    <row r="77" spans="1:10" x14ac:dyDescent="0.35">
      <c r="A77" s="130">
        <v>44293</v>
      </c>
      <c r="B77" s="106" t="s">
        <v>29</v>
      </c>
      <c r="C77" s="226">
        <v>1</v>
      </c>
      <c r="D77" s="226" t="s">
        <v>10</v>
      </c>
      <c r="E77" s="226" t="s">
        <v>10</v>
      </c>
      <c r="F77" s="226" t="s">
        <v>10</v>
      </c>
      <c r="G77" s="227" t="s">
        <v>10</v>
      </c>
      <c r="H77" s="227" t="s">
        <v>10</v>
      </c>
      <c r="I77" s="226" t="s">
        <v>10</v>
      </c>
      <c r="J77" s="227">
        <f>+SUM(Table310[[#This Row],[Presencial]:[Redes Sociales]])</f>
        <v>1</v>
      </c>
    </row>
    <row r="78" spans="1:10" x14ac:dyDescent="0.35">
      <c r="A78" s="123">
        <v>44293</v>
      </c>
      <c r="B78" s="106" t="s">
        <v>30</v>
      </c>
      <c r="C78" s="226">
        <v>20</v>
      </c>
      <c r="D78" s="226">
        <v>228</v>
      </c>
      <c r="E78" s="226">
        <v>453</v>
      </c>
      <c r="F78" s="226">
        <v>10</v>
      </c>
      <c r="G78" s="227" t="s">
        <v>10</v>
      </c>
      <c r="H78" s="227" t="s">
        <v>10</v>
      </c>
      <c r="I78" s="226" t="s">
        <v>10</v>
      </c>
      <c r="J78" s="227">
        <f>+SUM(Table310[[#This Row],[Presencial]:[Redes Sociales]])</f>
        <v>711</v>
      </c>
    </row>
    <row r="79" spans="1:10" x14ac:dyDescent="0.35">
      <c r="A79" s="123">
        <v>44294</v>
      </c>
      <c r="B79" s="106" t="s">
        <v>31</v>
      </c>
      <c r="C79" s="226">
        <v>7</v>
      </c>
      <c r="D79" s="226" t="s">
        <v>10</v>
      </c>
      <c r="E79" s="226">
        <v>90</v>
      </c>
      <c r="F79" s="226">
        <v>3</v>
      </c>
      <c r="G79" s="227" t="s">
        <v>10</v>
      </c>
      <c r="H79" s="227" t="s">
        <v>10</v>
      </c>
      <c r="I79" s="226">
        <v>2</v>
      </c>
      <c r="J79" s="227">
        <f>+SUM(Table310[[#This Row],[Presencial]:[Redes Sociales]])</f>
        <v>102</v>
      </c>
    </row>
    <row r="80" spans="1:10" x14ac:dyDescent="0.35">
      <c r="A80" s="123">
        <v>44295</v>
      </c>
      <c r="B80" s="106" t="s">
        <v>32</v>
      </c>
      <c r="C80" s="226">
        <v>359</v>
      </c>
      <c r="D80" s="226" t="s">
        <v>10</v>
      </c>
      <c r="E80" s="226" t="s">
        <v>10</v>
      </c>
      <c r="F80" s="226" t="s">
        <v>10</v>
      </c>
      <c r="G80" s="227" t="s">
        <v>10</v>
      </c>
      <c r="H80" s="227" t="s">
        <v>10</v>
      </c>
      <c r="I80" s="226">
        <v>54</v>
      </c>
      <c r="J80" s="227">
        <f>+SUM(Table310[[#This Row],[Presencial]:[Redes Sociales]])</f>
        <v>413</v>
      </c>
    </row>
    <row r="81" spans="1:10" x14ac:dyDescent="0.35">
      <c r="A81" s="123">
        <v>44296</v>
      </c>
      <c r="B81" s="106" t="s">
        <v>33</v>
      </c>
      <c r="C81" s="226">
        <v>88</v>
      </c>
      <c r="D81" s="226">
        <v>242</v>
      </c>
      <c r="E81" s="226">
        <v>887</v>
      </c>
      <c r="F81" s="226">
        <v>46</v>
      </c>
      <c r="G81" s="227" t="s">
        <v>10</v>
      </c>
      <c r="H81" s="227" t="s">
        <v>10</v>
      </c>
      <c r="I81" s="226">
        <v>9</v>
      </c>
      <c r="J81" s="227">
        <f>+SUM(Table310[[#This Row],[Presencial]:[Redes Sociales]])</f>
        <v>1272</v>
      </c>
    </row>
    <row r="82" spans="1:10" x14ac:dyDescent="0.35">
      <c r="A82" s="123">
        <v>44297</v>
      </c>
      <c r="B82" s="106" t="s">
        <v>34</v>
      </c>
      <c r="C82" s="226">
        <v>27</v>
      </c>
      <c r="D82" s="226">
        <v>58</v>
      </c>
      <c r="E82" s="226">
        <v>29</v>
      </c>
      <c r="F82" s="226">
        <v>1</v>
      </c>
      <c r="G82" s="227" t="s">
        <v>10</v>
      </c>
      <c r="H82" s="227" t="s">
        <v>10</v>
      </c>
      <c r="I82" s="226" t="s">
        <v>10</v>
      </c>
      <c r="J82" s="227">
        <f>+SUM(Table310[[#This Row],[Presencial]:[Redes Sociales]])</f>
        <v>115</v>
      </c>
    </row>
    <row r="83" spans="1:10" x14ac:dyDescent="0.35">
      <c r="A83" s="123">
        <v>44298</v>
      </c>
      <c r="B83" s="106" t="s">
        <v>35</v>
      </c>
      <c r="C83" s="226">
        <v>73</v>
      </c>
      <c r="D83" s="226">
        <v>108</v>
      </c>
      <c r="E83" s="226">
        <v>150</v>
      </c>
      <c r="F83" s="226">
        <v>7</v>
      </c>
      <c r="G83" s="227" t="s">
        <v>10</v>
      </c>
      <c r="H83" s="227" t="s">
        <v>10</v>
      </c>
      <c r="I83" s="226" t="s">
        <v>10</v>
      </c>
      <c r="J83" s="227">
        <f>+SUM(Table310[[#This Row],[Presencial]:[Redes Sociales]])</f>
        <v>338</v>
      </c>
    </row>
    <row r="84" spans="1:10" x14ac:dyDescent="0.35">
      <c r="A84" s="123">
        <v>44299</v>
      </c>
      <c r="B84" s="106" t="s">
        <v>36</v>
      </c>
      <c r="C84" s="226" t="s">
        <v>10</v>
      </c>
      <c r="D84" s="226">
        <v>2</v>
      </c>
      <c r="E84" s="226">
        <v>256</v>
      </c>
      <c r="F84" s="226" t="s">
        <v>10</v>
      </c>
      <c r="G84" s="227" t="s">
        <v>10</v>
      </c>
      <c r="H84" s="227" t="s">
        <v>10</v>
      </c>
      <c r="I84" s="226" t="s">
        <v>10</v>
      </c>
      <c r="J84" s="227">
        <f>+SUM(Table310[[#This Row],[Presencial]:[Redes Sociales]])</f>
        <v>258</v>
      </c>
    </row>
    <row r="85" spans="1:10" x14ac:dyDescent="0.35">
      <c r="A85" s="123">
        <v>44299</v>
      </c>
      <c r="B85" s="106" t="s">
        <v>37</v>
      </c>
      <c r="C85" s="226" t="s">
        <v>10</v>
      </c>
      <c r="D85" s="226">
        <v>1</v>
      </c>
      <c r="E85" s="226">
        <v>38</v>
      </c>
      <c r="F85" s="226" t="s">
        <v>10</v>
      </c>
      <c r="G85" s="227" t="s">
        <v>10</v>
      </c>
      <c r="H85" s="227" t="s">
        <v>10</v>
      </c>
      <c r="I85" s="226" t="s">
        <v>10</v>
      </c>
      <c r="J85" s="227">
        <f>+SUM(Table310[[#This Row],[Presencial]:[Redes Sociales]])</f>
        <v>39</v>
      </c>
    </row>
    <row r="86" spans="1:10" x14ac:dyDescent="0.35">
      <c r="A86" s="123">
        <v>44300</v>
      </c>
      <c r="B86" s="106" t="s">
        <v>38</v>
      </c>
      <c r="C86" s="226" t="s">
        <v>10</v>
      </c>
      <c r="D86" s="226" t="s">
        <v>10</v>
      </c>
      <c r="E86" s="226" t="s">
        <v>10</v>
      </c>
      <c r="F86" s="226" t="s">
        <v>10</v>
      </c>
      <c r="G86" s="227" t="s">
        <v>10</v>
      </c>
      <c r="H86" s="227" t="s">
        <v>10</v>
      </c>
      <c r="I86" s="226" t="s">
        <v>10</v>
      </c>
      <c r="J86" s="227">
        <f>+SUM(Table310[[#This Row],[Presencial]:[Redes Sociales]])</f>
        <v>0</v>
      </c>
    </row>
    <row r="87" spans="1:10" x14ac:dyDescent="0.35">
      <c r="A87" s="123">
        <v>44301</v>
      </c>
      <c r="B87" s="106" t="s">
        <v>39</v>
      </c>
      <c r="C87" s="226" t="s">
        <v>10</v>
      </c>
      <c r="D87" s="226" t="s">
        <v>10</v>
      </c>
      <c r="E87" s="226" t="s">
        <v>10</v>
      </c>
      <c r="F87" s="226" t="s">
        <v>10</v>
      </c>
      <c r="G87" s="227" t="s">
        <v>10</v>
      </c>
      <c r="H87" s="227" t="s">
        <v>10</v>
      </c>
      <c r="I87" s="226" t="s">
        <v>10</v>
      </c>
      <c r="J87" s="227">
        <f>+SUM(Table310[[#This Row],[Presencial]:[Redes Sociales]])</f>
        <v>0</v>
      </c>
    </row>
    <row r="88" spans="1:10" x14ac:dyDescent="0.35">
      <c r="A88" s="123">
        <v>44302</v>
      </c>
      <c r="B88" s="106" t="s">
        <v>40</v>
      </c>
      <c r="C88" s="226" t="s">
        <v>10</v>
      </c>
      <c r="D88" s="226" t="s">
        <v>10</v>
      </c>
      <c r="E88" s="226" t="s">
        <v>10</v>
      </c>
      <c r="F88" s="226" t="s">
        <v>10</v>
      </c>
      <c r="G88" s="227" t="s">
        <v>10</v>
      </c>
      <c r="H88" s="227" t="s">
        <v>10</v>
      </c>
      <c r="I88" s="226" t="s">
        <v>10</v>
      </c>
      <c r="J88" s="227">
        <f>+SUM(Table310[[#This Row],[Presencial]:[Redes Sociales]])</f>
        <v>0</v>
      </c>
    </row>
    <row r="89" spans="1:10" x14ac:dyDescent="0.35">
      <c r="A89" s="123">
        <v>44299</v>
      </c>
      <c r="B89" s="106" t="s">
        <v>41</v>
      </c>
      <c r="C89" s="226">
        <v>16</v>
      </c>
      <c r="D89" s="226">
        <v>422</v>
      </c>
      <c r="E89" s="226">
        <v>424</v>
      </c>
      <c r="F89" s="226">
        <v>41</v>
      </c>
      <c r="G89" s="227" t="s">
        <v>10</v>
      </c>
      <c r="H89" s="227" t="s">
        <v>10</v>
      </c>
      <c r="I89" s="226">
        <v>61</v>
      </c>
      <c r="J89" s="227">
        <f>+SUM(Table310[[#This Row],[Presencial]:[Redes Sociales]])</f>
        <v>964</v>
      </c>
    </row>
    <row r="90" spans="1:10" s="125" customFormat="1" x14ac:dyDescent="0.35">
      <c r="A90" s="160">
        <v>44300</v>
      </c>
      <c r="B90" s="134" t="s">
        <v>42</v>
      </c>
      <c r="C90" s="228">
        <v>1022</v>
      </c>
      <c r="D90" s="225">
        <v>1430</v>
      </c>
      <c r="E90" s="225">
        <v>3309</v>
      </c>
      <c r="F90" s="225">
        <v>158</v>
      </c>
      <c r="G90" s="228" t="s">
        <v>10</v>
      </c>
      <c r="H90" s="228" t="s">
        <v>10</v>
      </c>
      <c r="I90" s="225">
        <v>218</v>
      </c>
      <c r="J90" s="136">
        <f>SUM(C90:I90)</f>
        <v>6137</v>
      </c>
    </row>
    <row r="91" spans="1:10" x14ac:dyDescent="0.35">
      <c r="A91" s="123">
        <v>44317</v>
      </c>
      <c r="B91" s="106" t="s">
        <v>26</v>
      </c>
      <c r="C91" s="227">
        <v>272</v>
      </c>
      <c r="D91" s="227">
        <v>319</v>
      </c>
      <c r="E91" s="227">
        <v>408</v>
      </c>
      <c r="F91" s="227">
        <v>34</v>
      </c>
      <c r="G91" s="227" t="s">
        <v>10</v>
      </c>
      <c r="H91" s="227" t="s">
        <v>10</v>
      </c>
      <c r="I91" s="227" t="s">
        <v>10</v>
      </c>
      <c r="J91" s="227">
        <v>1033</v>
      </c>
    </row>
    <row r="92" spans="1:10" x14ac:dyDescent="0.35">
      <c r="A92" s="123">
        <v>44318</v>
      </c>
      <c r="B92" s="106" t="s">
        <v>27</v>
      </c>
      <c r="C92" s="226">
        <v>124</v>
      </c>
      <c r="D92" s="226">
        <v>79</v>
      </c>
      <c r="E92" s="226">
        <v>552</v>
      </c>
      <c r="F92" s="226">
        <v>44</v>
      </c>
      <c r="G92" s="227" t="s">
        <v>10</v>
      </c>
      <c r="H92" s="227" t="s">
        <v>10</v>
      </c>
      <c r="I92" s="226">
        <v>105</v>
      </c>
      <c r="J92" s="226">
        <v>904</v>
      </c>
    </row>
    <row r="93" spans="1:10" x14ac:dyDescent="0.35">
      <c r="A93" s="123">
        <v>44319</v>
      </c>
      <c r="B93" s="106" t="s">
        <v>28</v>
      </c>
      <c r="C93" s="226">
        <v>8</v>
      </c>
      <c r="D93" s="226">
        <v>15</v>
      </c>
      <c r="E93" s="226">
        <v>19</v>
      </c>
      <c r="F93" s="226" t="s">
        <v>10</v>
      </c>
      <c r="G93" s="227" t="s">
        <v>10</v>
      </c>
      <c r="H93" s="227" t="s">
        <v>10</v>
      </c>
      <c r="I93" s="226" t="s">
        <v>10</v>
      </c>
      <c r="J93" s="226">
        <v>42</v>
      </c>
    </row>
    <row r="94" spans="1:10" x14ac:dyDescent="0.35">
      <c r="A94" s="123">
        <v>44318</v>
      </c>
      <c r="B94" s="106" t="s">
        <v>29</v>
      </c>
      <c r="C94" s="226" t="s">
        <v>10</v>
      </c>
      <c r="D94" s="226" t="s">
        <v>10</v>
      </c>
      <c r="E94" s="226" t="s">
        <v>10</v>
      </c>
      <c r="F94" s="226" t="s">
        <v>10</v>
      </c>
      <c r="G94" s="227" t="s">
        <v>10</v>
      </c>
      <c r="H94" s="227" t="s">
        <v>10</v>
      </c>
      <c r="I94" s="226" t="s">
        <v>10</v>
      </c>
      <c r="J94" s="226" t="s">
        <v>10</v>
      </c>
    </row>
    <row r="95" spans="1:10" x14ac:dyDescent="0.35">
      <c r="A95" s="123">
        <v>44319</v>
      </c>
      <c r="B95" s="106" t="s">
        <v>30</v>
      </c>
      <c r="C95" s="226">
        <v>47</v>
      </c>
      <c r="D95" s="226">
        <v>388</v>
      </c>
      <c r="E95" s="226">
        <v>745</v>
      </c>
      <c r="F95" s="226">
        <v>21</v>
      </c>
      <c r="G95" s="227" t="s">
        <v>10</v>
      </c>
      <c r="H95" s="227" t="s">
        <v>10</v>
      </c>
      <c r="I95" s="226">
        <v>4</v>
      </c>
      <c r="J95" s="226">
        <v>1205</v>
      </c>
    </row>
    <row r="96" spans="1:10" x14ac:dyDescent="0.35">
      <c r="A96" s="123">
        <v>44320</v>
      </c>
      <c r="B96" s="106" t="s">
        <v>31</v>
      </c>
      <c r="C96" s="226">
        <v>8</v>
      </c>
      <c r="D96" s="226">
        <v>68</v>
      </c>
      <c r="E96" s="226">
        <v>144</v>
      </c>
      <c r="F96" s="226">
        <v>2</v>
      </c>
      <c r="G96" s="227" t="s">
        <v>10</v>
      </c>
      <c r="H96" s="227" t="s">
        <v>10</v>
      </c>
      <c r="I96" s="226">
        <v>146</v>
      </c>
      <c r="J96" s="226">
        <v>368</v>
      </c>
    </row>
    <row r="97" spans="1:10" x14ac:dyDescent="0.35">
      <c r="A97" s="123">
        <v>44321</v>
      </c>
      <c r="B97" s="106" t="s">
        <v>32</v>
      </c>
      <c r="C97" s="226">
        <v>330</v>
      </c>
      <c r="D97" s="226" t="s">
        <v>10</v>
      </c>
      <c r="E97" s="226" t="s">
        <v>10</v>
      </c>
      <c r="F97" s="226" t="s">
        <v>10</v>
      </c>
      <c r="G97" s="227" t="s">
        <v>10</v>
      </c>
      <c r="H97" s="227" t="s">
        <v>10</v>
      </c>
      <c r="I97" s="226" t="s">
        <v>10</v>
      </c>
      <c r="J97" s="226">
        <v>330</v>
      </c>
    </row>
    <row r="98" spans="1:10" x14ac:dyDescent="0.35">
      <c r="A98" s="123">
        <v>44322</v>
      </c>
      <c r="B98" s="106" t="s">
        <v>33</v>
      </c>
      <c r="C98" s="226">
        <v>70</v>
      </c>
      <c r="D98" s="226">
        <v>249</v>
      </c>
      <c r="E98" s="226">
        <v>833</v>
      </c>
      <c r="F98" s="226">
        <v>26</v>
      </c>
      <c r="G98" s="227" t="s">
        <v>10</v>
      </c>
      <c r="H98" s="227" t="s">
        <v>10</v>
      </c>
      <c r="I98" s="226">
        <v>11</v>
      </c>
      <c r="J98" s="226">
        <v>1189</v>
      </c>
    </row>
    <row r="99" spans="1:10" x14ac:dyDescent="0.35">
      <c r="A99" s="123">
        <v>44323</v>
      </c>
      <c r="B99" s="106" t="s">
        <v>34</v>
      </c>
      <c r="C99" s="226">
        <v>33</v>
      </c>
      <c r="D99" s="226">
        <v>76</v>
      </c>
      <c r="E99" s="226">
        <v>33</v>
      </c>
      <c r="F99" s="226">
        <v>2</v>
      </c>
      <c r="G99" s="227" t="s">
        <v>10</v>
      </c>
      <c r="H99" s="227" t="s">
        <v>10</v>
      </c>
      <c r="I99" s="226">
        <v>3</v>
      </c>
      <c r="J99" s="226">
        <v>147</v>
      </c>
    </row>
    <row r="100" spans="1:10" x14ac:dyDescent="0.35">
      <c r="A100" s="123">
        <v>44324</v>
      </c>
      <c r="B100" s="106" t="s">
        <v>35</v>
      </c>
      <c r="C100" s="226">
        <v>91</v>
      </c>
      <c r="D100" s="226">
        <v>156</v>
      </c>
      <c r="E100" s="226">
        <v>159</v>
      </c>
      <c r="F100" s="226">
        <v>10</v>
      </c>
      <c r="G100" s="227" t="s">
        <v>10</v>
      </c>
      <c r="H100" s="227" t="s">
        <v>10</v>
      </c>
      <c r="I100" s="226" t="s">
        <v>10</v>
      </c>
      <c r="J100" s="226">
        <v>416</v>
      </c>
    </row>
    <row r="101" spans="1:10" x14ac:dyDescent="0.35">
      <c r="A101" s="123">
        <v>44325</v>
      </c>
      <c r="B101" s="106" t="s">
        <v>36</v>
      </c>
      <c r="C101" s="226" t="s">
        <v>10</v>
      </c>
      <c r="D101" s="226" t="s">
        <v>10</v>
      </c>
      <c r="E101" s="226">
        <v>286</v>
      </c>
      <c r="F101" s="226" t="s">
        <v>10</v>
      </c>
      <c r="G101" s="227" t="s">
        <v>10</v>
      </c>
      <c r="H101" s="227" t="s">
        <v>10</v>
      </c>
      <c r="I101" s="226" t="s">
        <v>10</v>
      </c>
      <c r="J101" s="226">
        <v>286</v>
      </c>
    </row>
    <row r="102" spans="1:10" x14ac:dyDescent="0.35">
      <c r="A102" s="123">
        <v>44325</v>
      </c>
      <c r="B102" s="106" t="s">
        <v>37</v>
      </c>
      <c r="C102" s="226" t="s">
        <v>10</v>
      </c>
      <c r="D102" s="226" t="s">
        <v>10</v>
      </c>
      <c r="E102" s="226">
        <v>94</v>
      </c>
      <c r="F102" s="226" t="s">
        <v>10</v>
      </c>
      <c r="G102" s="227" t="s">
        <v>10</v>
      </c>
      <c r="H102" s="227" t="s">
        <v>10</v>
      </c>
      <c r="I102" s="226" t="s">
        <v>10</v>
      </c>
      <c r="J102" s="226">
        <v>94</v>
      </c>
    </row>
    <row r="103" spans="1:10" x14ac:dyDescent="0.35">
      <c r="A103" s="123">
        <v>44326</v>
      </c>
      <c r="B103" s="106" t="s">
        <v>38</v>
      </c>
      <c r="C103" s="226" t="s">
        <v>10</v>
      </c>
      <c r="D103" s="226" t="s">
        <v>10</v>
      </c>
      <c r="E103" s="226" t="s">
        <v>10</v>
      </c>
      <c r="F103" s="226" t="s">
        <v>10</v>
      </c>
      <c r="G103" s="227" t="s">
        <v>10</v>
      </c>
      <c r="H103" s="227" t="s">
        <v>10</v>
      </c>
      <c r="I103" s="226" t="s">
        <v>10</v>
      </c>
      <c r="J103" s="226" t="s">
        <v>10</v>
      </c>
    </row>
    <row r="104" spans="1:10" x14ac:dyDescent="0.35">
      <c r="A104" s="123">
        <v>44327</v>
      </c>
      <c r="B104" s="106" t="s">
        <v>39</v>
      </c>
      <c r="C104" s="226" t="s">
        <v>10</v>
      </c>
      <c r="D104" s="226" t="s">
        <v>10</v>
      </c>
      <c r="E104" s="226" t="s">
        <v>10</v>
      </c>
      <c r="F104" s="226" t="s">
        <v>10</v>
      </c>
      <c r="G104" s="227" t="s">
        <v>10</v>
      </c>
      <c r="H104" s="227" t="s">
        <v>10</v>
      </c>
      <c r="I104" s="226" t="s">
        <v>10</v>
      </c>
      <c r="J104" s="226" t="s">
        <v>10</v>
      </c>
    </row>
    <row r="105" spans="1:10" x14ac:dyDescent="0.35">
      <c r="A105" s="123">
        <v>44328</v>
      </c>
      <c r="B105" s="106" t="s">
        <v>40</v>
      </c>
      <c r="C105" s="226" t="s">
        <v>10</v>
      </c>
      <c r="D105" s="226" t="s">
        <v>10</v>
      </c>
      <c r="E105" s="226" t="s">
        <v>10</v>
      </c>
      <c r="F105" s="226" t="s">
        <v>10</v>
      </c>
      <c r="G105" s="227" t="s">
        <v>10</v>
      </c>
      <c r="H105" s="227" t="s">
        <v>10</v>
      </c>
      <c r="I105" s="226" t="s">
        <v>10</v>
      </c>
      <c r="J105" s="226"/>
    </row>
    <row r="106" spans="1:10" x14ac:dyDescent="0.35">
      <c r="A106" s="123">
        <v>44329</v>
      </c>
      <c r="B106" s="106" t="s">
        <v>41</v>
      </c>
      <c r="C106" s="226">
        <v>21</v>
      </c>
      <c r="D106" s="226">
        <v>788</v>
      </c>
      <c r="E106" s="226">
        <v>362</v>
      </c>
      <c r="F106" s="226">
        <v>20</v>
      </c>
      <c r="G106" s="227" t="s">
        <v>10</v>
      </c>
      <c r="H106" s="227" t="s">
        <v>10</v>
      </c>
      <c r="I106" s="226">
        <v>3</v>
      </c>
      <c r="J106" s="226">
        <v>1194</v>
      </c>
    </row>
    <row r="107" spans="1:10" s="125" customFormat="1" x14ac:dyDescent="0.35">
      <c r="A107" s="160">
        <v>44330</v>
      </c>
      <c r="B107" s="134" t="s">
        <v>42</v>
      </c>
      <c r="C107" s="228">
        <v>1004</v>
      </c>
      <c r="D107" s="225">
        <v>2138</v>
      </c>
      <c r="E107" s="225">
        <v>3035</v>
      </c>
      <c r="F107" s="225">
        <v>159</v>
      </c>
      <c r="G107" s="228" t="s">
        <v>10</v>
      </c>
      <c r="H107" s="228" t="s">
        <v>10</v>
      </c>
      <c r="I107" s="225">
        <v>266</v>
      </c>
      <c r="J107" s="225">
        <f>SUM(C107:I107)</f>
        <v>6602</v>
      </c>
    </row>
    <row r="108" spans="1:10" x14ac:dyDescent="0.35">
      <c r="A108" s="123">
        <v>44348</v>
      </c>
      <c r="B108" s="106" t="s">
        <v>26</v>
      </c>
      <c r="C108" s="227">
        <v>294</v>
      </c>
      <c r="D108" s="227">
        <v>461</v>
      </c>
      <c r="E108" s="227">
        <v>493</v>
      </c>
      <c r="F108" s="227">
        <v>24</v>
      </c>
      <c r="G108" s="226" t="s">
        <v>10</v>
      </c>
      <c r="H108" s="227" t="s">
        <v>10</v>
      </c>
      <c r="I108" s="227">
        <v>36</v>
      </c>
      <c r="J108" s="227">
        <v>1308</v>
      </c>
    </row>
    <row r="109" spans="1:10" x14ac:dyDescent="0.35">
      <c r="A109" s="123">
        <v>44349</v>
      </c>
      <c r="B109" s="106" t="s">
        <v>27</v>
      </c>
      <c r="C109" s="226">
        <v>151</v>
      </c>
      <c r="D109" s="226">
        <v>125</v>
      </c>
      <c r="E109" s="226">
        <v>548</v>
      </c>
      <c r="F109" s="226">
        <v>56</v>
      </c>
      <c r="G109" s="227" t="s">
        <v>10</v>
      </c>
      <c r="H109" s="227" t="s">
        <v>10</v>
      </c>
      <c r="I109" s="226">
        <v>169</v>
      </c>
      <c r="J109" s="226">
        <v>1409</v>
      </c>
    </row>
    <row r="110" spans="1:10" x14ac:dyDescent="0.35">
      <c r="A110" s="123">
        <v>44350</v>
      </c>
      <c r="B110" s="106" t="s">
        <v>28</v>
      </c>
      <c r="C110" s="226">
        <v>14</v>
      </c>
      <c r="D110" s="226">
        <v>14</v>
      </c>
      <c r="E110" s="226">
        <v>6</v>
      </c>
      <c r="F110" s="226" t="s">
        <v>10</v>
      </c>
      <c r="G110" s="227" t="s">
        <v>10</v>
      </c>
      <c r="H110" s="227" t="s">
        <v>10</v>
      </c>
      <c r="I110" s="226" t="s">
        <v>10</v>
      </c>
      <c r="J110" s="226">
        <v>34</v>
      </c>
    </row>
    <row r="111" spans="1:10" x14ac:dyDescent="0.35">
      <c r="A111" s="123">
        <v>44351</v>
      </c>
      <c r="B111" s="106" t="s">
        <v>29</v>
      </c>
      <c r="C111" s="226">
        <v>4</v>
      </c>
      <c r="D111" s="226" t="s">
        <v>10</v>
      </c>
      <c r="E111" s="226">
        <v>4</v>
      </c>
      <c r="F111" s="226" t="s">
        <v>10</v>
      </c>
      <c r="G111" s="227" t="s">
        <v>10</v>
      </c>
      <c r="H111" s="227" t="s">
        <v>10</v>
      </c>
      <c r="I111" s="226" t="s">
        <v>10</v>
      </c>
      <c r="J111" s="226">
        <v>8</v>
      </c>
    </row>
    <row r="112" spans="1:10" x14ac:dyDescent="0.35">
      <c r="A112" s="123">
        <v>44352</v>
      </c>
      <c r="B112" s="106" t="s">
        <v>30</v>
      </c>
      <c r="C112" s="226">
        <v>36</v>
      </c>
      <c r="D112" s="226">
        <v>617</v>
      </c>
      <c r="E112" s="226">
        <v>1028</v>
      </c>
      <c r="F112" s="226">
        <v>18</v>
      </c>
      <c r="G112" s="227" t="s">
        <v>10</v>
      </c>
      <c r="H112" s="227" t="s">
        <v>10</v>
      </c>
      <c r="I112" s="226">
        <v>31</v>
      </c>
      <c r="J112" s="226">
        <v>1730</v>
      </c>
    </row>
    <row r="113" spans="1:10" x14ac:dyDescent="0.35">
      <c r="A113" s="123">
        <v>44353</v>
      </c>
      <c r="B113" s="106" t="s">
        <v>31</v>
      </c>
      <c r="C113" s="226">
        <v>12</v>
      </c>
      <c r="D113" s="226">
        <v>84</v>
      </c>
      <c r="E113" s="226">
        <v>143</v>
      </c>
      <c r="F113" s="226">
        <v>5</v>
      </c>
      <c r="G113" s="227" t="s">
        <v>10</v>
      </c>
      <c r="H113" s="227" t="s">
        <v>10</v>
      </c>
      <c r="I113" s="226">
        <v>86</v>
      </c>
      <c r="J113" s="226">
        <v>330</v>
      </c>
    </row>
    <row r="114" spans="1:10" x14ac:dyDescent="0.35">
      <c r="A114" s="123">
        <v>44352</v>
      </c>
      <c r="B114" s="106" t="s">
        <v>32</v>
      </c>
      <c r="C114" s="226">
        <v>262</v>
      </c>
      <c r="D114" s="226" t="s">
        <v>10</v>
      </c>
      <c r="E114" s="226" t="s">
        <v>10</v>
      </c>
      <c r="F114" s="226" t="s">
        <v>10</v>
      </c>
      <c r="G114" s="227" t="s">
        <v>10</v>
      </c>
      <c r="H114" s="227" t="s">
        <v>10</v>
      </c>
      <c r="I114" s="226" t="s">
        <v>10</v>
      </c>
      <c r="J114" s="226">
        <v>262</v>
      </c>
    </row>
    <row r="115" spans="1:10" x14ac:dyDescent="0.35">
      <c r="A115" s="123">
        <v>44353</v>
      </c>
      <c r="B115" s="106" t="s">
        <v>33</v>
      </c>
      <c r="C115" s="226">
        <v>70</v>
      </c>
      <c r="D115" s="226">
        <v>204</v>
      </c>
      <c r="E115" s="226">
        <v>786</v>
      </c>
      <c r="F115" s="226">
        <v>24</v>
      </c>
      <c r="G115" s="227" t="s">
        <v>10</v>
      </c>
      <c r="H115" s="227" t="s">
        <v>10</v>
      </c>
      <c r="I115" s="226">
        <v>23</v>
      </c>
      <c r="J115" s="226">
        <v>107</v>
      </c>
    </row>
    <row r="116" spans="1:10" x14ac:dyDescent="0.35">
      <c r="A116" s="123">
        <v>44354</v>
      </c>
      <c r="B116" s="106" t="s">
        <v>34</v>
      </c>
      <c r="C116" s="226">
        <v>48</v>
      </c>
      <c r="D116" s="226">
        <v>84</v>
      </c>
      <c r="E116" s="226">
        <v>34</v>
      </c>
      <c r="F116" s="226">
        <v>5</v>
      </c>
      <c r="G116" s="227" t="s">
        <v>10</v>
      </c>
      <c r="H116" s="227" t="s">
        <v>10</v>
      </c>
      <c r="I116" s="226">
        <v>3</v>
      </c>
      <c r="J116" s="226">
        <v>174</v>
      </c>
    </row>
    <row r="117" spans="1:10" x14ac:dyDescent="0.35">
      <c r="A117" s="123">
        <v>44355</v>
      </c>
      <c r="B117" s="106" t="s">
        <v>35</v>
      </c>
      <c r="C117" s="226">
        <v>100</v>
      </c>
      <c r="D117" s="226">
        <v>137</v>
      </c>
      <c r="E117" s="226">
        <v>213</v>
      </c>
      <c r="F117" s="226">
        <v>12</v>
      </c>
      <c r="G117" s="227" t="s">
        <v>10</v>
      </c>
      <c r="H117" s="227" t="s">
        <v>10</v>
      </c>
      <c r="I117" s="226">
        <v>2</v>
      </c>
      <c r="J117" s="226">
        <v>464</v>
      </c>
    </row>
    <row r="118" spans="1:10" x14ac:dyDescent="0.35">
      <c r="A118" s="123">
        <v>44356</v>
      </c>
      <c r="B118" s="106" t="s">
        <v>36</v>
      </c>
      <c r="C118" s="226" t="s">
        <v>10</v>
      </c>
      <c r="D118" s="226" t="s">
        <v>10</v>
      </c>
      <c r="E118" s="226">
        <v>252</v>
      </c>
      <c r="F118" s="226" t="s">
        <v>10</v>
      </c>
      <c r="G118" s="227" t="s">
        <v>10</v>
      </c>
      <c r="H118" s="227" t="s">
        <v>10</v>
      </c>
      <c r="I118" s="226" t="s">
        <v>10</v>
      </c>
      <c r="J118" s="226">
        <v>252</v>
      </c>
    </row>
    <row r="119" spans="1:10" x14ac:dyDescent="0.35">
      <c r="A119" s="123">
        <v>44356</v>
      </c>
      <c r="B119" s="106" t="s">
        <v>37</v>
      </c>
      <c r="C119" s="226" t="s">
        <v>10</v>
      </c>
      <c r="D119" s="226" t="s">
        <v>10</v>
      </c>
      <c r="E119" s="226">
        <v>72</v>
      </c>
      <c r="F119" s="226" t="s">
        <v>10</v>
      </c>
      <c r="G119" s="227" t="s">
        <v>10</v>
      </c>
      <c r="H119" s="227" t="s">
        <v>10</v>
      </c>
      <c r="I119" s="226" t="s">
        <v>10</v>
      </c>
      <c r="J119" s="226">
        <v>72</v>
      </c>
    </row>
    <row r="120" spans="1:10" x14ac:dyDescent="0.35">
      <c r="A120" s="123">
        <v>44357</v>
      </c>
      <c r="B120" s="106" t="s">
        <v>38</v>
      </c>
      <c r="C120" s="226" t="s">
        <v>10</v>
      </c>
      <c r="D120" s="226" t="s">
        <v>10</v>
      </c>
      <c r="E120" s="226">
        <v>1</v>
      </c>
      <c r="F120" s="226" t="s">
        <v>10</v>
      </c>
      <c r="G120" s="227" t="s">
        <v>10</v>
      </c>
      <c r="H120" s="227" t="s">
        <v>10</v>
      </c>
      <c r="I120" s="226" t="s">
        <v>10</v>
      </c>
      <c r="J120" s="226">
        <v>1</v>
      </c>
    </row>
    <row r="121" spans="1:10" x14ac:dyDescent="0.35">
      <c r="A121" s="123">
        <v>44358</v>
      </c>
      <c r="B121" s="106" t="s">
        <v>39</v>
      </c>
      <c r="C121" s="226" t="s">
        <v>10</v>
      </c>
      <c r="D121" s="226" t="s">
        <v>10</v>
      </c>
      <c r="E121" s="226">
        <v>2</v>
      </c>
      <c r="F121" s="226" t="s">
        <v>10</v>
      </c>
      <c r="G121" s="227" t="s">
        <v>10</v>
      </c>
      <c r="H121" s="227" t="s">
        <v>10</v>
      </c>
      <c r="I121" s="226" t="s">
        <v>10</v>
      </c>
      <c r="J121" s="226">
        <v>2</v>
      </c>
    </row>
    <row r="122" spans="1:10" x14ac:dyDescent="0.35">
      <c r="A122" s="123">
        <v>44359</v>
      </c>
      <c r="B122" s="106" t="s">
        <v>43</v>
      </c>
      <c r="C122" s="226" t="s">
        <v>10</v>
      </c>
      <c r="D122" s="226" t="s">
        <v>10</v>
      </c>
      <c r="E122" s="226">
        <v>76</v>
      </c>
      <c r="F122" s="226" t="s">
        <v>10</v>
      </c>
      <c r="G122" s="227" t="s">
        <v>10</v>
      </c>
      <c r="H122" s="227" t="s">
        <v>10</v>
      </c>
      <c r="I122" s="226" t="s">
        <v>10</v>
      </c>
      <c r="J122" s="226">
        <v>76</v>
      </c>
    </row>
    <row r="123" spans="1:10" x14ac:dyDescent="0.35">
      <c r="A123" s="123">
        <v>44359</v>
      </c>
      <c r="B123" s="106" t="s">
        <v>40</v>
      </c>
      <c r="C123" s="226" t="s">
        <v>10</v>
      </c>
      <c r="D123" s="226" t="s">
        <v>10</v>
      </c>
      <c r="E123" s="226">
        <v>1</v>
      </c>
      <c r="F123" s="226" t="s">
        <v>10</v>
      </c>
      <c r="G123" s="227" t="s">
        <v>10</v>
      </c>
      <c r="H123" s="227" t="s">
        <v>10</v>
      </c>
      <c r="I123" s="226" t="s">
        <v>10</v>
      </c>
      <c r="J123" s="226">
        <v>1</v>
      </c>
    </row>
    <row r="124" spans="1:10" x14ac:dyDescent="0.35">
      <c r="A124" s="123">
        <v>44360</v>
      </c>
      <c r="B124" s="106" t="s">
        <v>41</v>
      </c>
      <c r="C124" s="226">
        <v>23</v>
      </c>
      <c r="D124" s="226">
        <v>841</v>
      </c>
      <c r="E124" s="226" t="s">
        <v>10</v>
      </c>
      <c r="F124" s="226">
        <v>14</v>
      </c>
      <c r="G124" s="227" t="s">
        <v>10</v>
      </c>
      <c r="H124" s="227" t="s">
        <v>10</v>
      </c>
      <c r="I124" s="226">
        <v>13</v>
      </c>
      <c r="J124" s="226">
        <v>891</v>
      </c>
    </row>
    <row r="125" spans="1:10" s="125" customFormat="1" x14ac:dyDescent="0.35">
      <c r="A125" s="160">
        <v>44361</v>
      </c>
      <c r="B125" s="134" t="s">
        <v>42</v>
      </c>
      <c r="C125" s="228">
        <v>1014</v>
      </c>
      <c r="D125" s="225">
        <v>2567</v>
      </c>
      <c r="E125" s="225">
        <v>3659</v>
      </c>
      <c r="F125" s="225">
        <v>158</v>
      </c>
      <c r="G125" s="228" t="s">
        <v>10</v>
      </c>
      <c r="H125" s="228" t="s">
        <v>10</v>
      </c>
      <c r="I125" s="225">
        <v>363</v>
      </c>
      <c r="J125" s="225">
        <f>SUM(C125:I125)</f>
        <v>7761</v>
      </c>
    </row>
    <row r="126" spans="1:10" s="125" customFormat="1" x14ac:dyDescent="0.35">
      <c r="A126" s="126"/>
      <c r="B126" s="127" t="s">
        <v>12</v>
      </c>
      <c r="C126" s="223">
        <f t="shared" ref="C126:I126" si="1">+C125+C107+C90</f>
        <v>3040</v>
      </c>
      <c r="D126" s="223">
        <f t="shared" si="1"/>
        <v>6135</v>
      </c>
      <c r="E126" s="223">
        <f t="shared" si="1"/>
        <v>10003</v>
      </c>
      <c r="F126" s="223">
        <f t="shared" si="1"/>
        <v>475</v>
      </c>
      <c r="G126" s="223" t="s">
        <v>10</v>
      </c>
      <c r="H126" s="223" t="s">
        <v>10</v>
      </c>
      <c r="I126" s="223">
        <f t="shared" si="1"/>
        <v>847</v>
      </c>
      <c r="J126" s="223">
        <f>SUM(C126:I126)</f>
        <v>20500</v>
      </c>
    </row>
    <row r="127" spans="1:10" x14ac:dyDescent="0.35">
      <c r="A127" s="123">
        <v>44378</v>
      </c>
      <c r="B127" s="106" t="s">
        <v>26</v>
      </c>
      <c r="C127" s="227">
        <v>292</v>
      </c>
      <c r="D127" s="227">
        <v>465</v>
      </c>
      <c r="E127" s="227">
        <v>680</v>
      </c>
      <c r="F127" s="227">
        <v>25</v>
      </c>
      <c r="G127" s="227" t="s">
        <v>10</v>
      </c>
      <c r="H127" s="227" t="s">
        <v>10</v>
      </c>
      <c r="I127" s="227">
        <v>29</v>
      </c>
      <c r="J127" s="227">
        <f t="shared" ref="J127:J157" si="2">SUM(C127:I127)</f>
        <v>1491</v>
      </c>
    </row>
    <row r="128" spans="1:10" x14ac:dyDescent="0.35">
      <c r="A128" s="123">
        <v>44379</v>
      </c>
      <c r="B128" s="106" t="s">
        <v>27</v>
      </c>
      <c r="C128" s="226">
        <v>172</v>
      </c>
      <c r="D128" s="226">
        <v>112</v>
      </c>
      <c r="E128" s="226">
        <v>579</v>
      </c>
      <c r="F128" s="226">
        <v>79</v>
      </c>
      <c r="G128" s="227" t="s">
        <v>10</v>
      </c>
      <c r="H128" s="227" t="s">
        <v>10</v>
      </c>
      <c r="I128" s="226">
        <v>217</v>
      </c>
      <c r="J128" s="227">
        <f t="shared" si="2"/>
        <v>1159</v>
      </c>
    </row>
    <row r="129" spans="1:10" x14ac:dyDescent="0.35">
      <c r="A129" s="123">
        <v>44380</v>
      </c>
      <c r="B129" s="106" t="s">
        <v>28</v>
      </c>
      <c r="C129" s="226">
        <v>9</v>
      </c>
      <c r="D129" s="226">
        <v>16</v>
      </c>
      <c r="E129" s="226">
        <v>47</v>
      </c>
      <c r="F129" s="226">
        <v>3</v>
      </c>
      <c r="G129" s="227" t="s">
        <v>10</v>
      </c>
      <c r="H129" s="227" t="s">
        <v>10</v>
      </c>
      <c r="I129" s="226" t="s">
        <v>10</v>
      </c>
      <c r="J129" s="227">
        <f t="shared" si="2"/>
        <v>75</v>
      </c>
    </row>
    <row r="130" spans="1:10" x14ac:dyDescent="0.35">
      <c r="A130" s="123">
        <v>44381</v>
      </c>
      <c r="B130" s="106" t="s">
        <v>29</v>
      </c>
      <c r="C130" s="226">
        <v>5</v>
      </c>
      <c r="D130" s="226">
        <v>0</v>
      </c>
      <c r="E130" s="226">
        <v>36</v>
      </c>
      <c r="F130" s="226" t="s">
        <v>10</v>
      </c>
      <c r="G130" s="227" t="s">
        <v>10</v>
      </c>
      <c r="H130" s="227" t="s">
        <v>10</v>
      </c>
      <c r="I130" s="226">
        <v>2</v>
      </c>
      <c r="J130" s="227">
        <f t="shared" si="2"/>
        <v>43</v>
      </c>
    </row>
    <row r="131" spans="1:10" x14ac:dyDescent="0.35">
      <c r="A131" s="123">
        <v>44382</v>
      </c>
      <c r="B131" s="106" t="s">
        <v>30</v>
      </c>
      <c r="C131" s="226">
        <v>52</v>
      </c>
      <c r="D131" s="226">
        <v>326</v>
      </c>
      <c r="E131" s="226">
        <v>396</v>
      </c>
      <c r="F131" s="226">
        <v>65</v>
      </c>
      <c r="G131" s="227" t="s">
        <v>10</v>
      </c>
      <c r="H131" s="227" t="s">
        <v>10</v>
      </c>
      <c r="I131" s="226">
        <v>44</v>
      </c>
      <c r="J131" s="227">
        <f t="shared" si="2"/>
        <v>883</v>
      </c>
    </row>
    <row r="132" spans="1:10" x14ac:dyDescent="0.35">
      <c r="A132" s="123">
        <v>44383</v>
      </c>
      <c r="B132" s="106" t="s">
        <v>31</v>
      </c>
      <c r="C132" s="226">
        <v>11</v>
      </c>
      <c r="D132" s="226">
        <v>51</v>
      </c>
      <c r="E132" s="226">
        <v>151</v>
      </c>
      <c r="F132" s="226">
        <v>7</v>
      </c>
      <c r="G132" s="227" t="s">
        <v>10</v>
      </c>
      <c r="H132" s="227" t="s">
        <v>10</v>
      </c>
      <c r="I132" s="226">
        <v>87</v>
      </c>
      <c r="J132" s="227">
        <f t="shared" si="2"/>
        <v>307</v>
      </c>
    </row>
    <row r="133" spans="1:10" x14ac:dyDescent="0.35">
      <c r="A133" s="123">
        <v>44384</v>
      </c>
      <c r="B133" s="106" t="s">
        <v>32</v>
      </c>
      <c r="C133" s="226">
        <v>221</v>
      </c>
      <c r="D133" s="226" t="s">
        <v>10</v>
      </c>
      <c r="E133" s="226" t="s">
        <v>10</v>
      </c>
      <c r="F133" s="226" t="s">
        <v>10</v>
      </c>
      <c r="G133" s="227" t="s">
        <v>10</v>
      </c>
      <c r="H133" s="227" t="s">
        <v>10</v>
      </c>
      <c r="I133" s="226" t="s">
        <v>10</v>
      </c>
      <c r="J133" s="227">
        <f t="shared" si="2"/>
        <v>221</v>
      </c>
    </row>
    <row r="134" spans="1:10" x14ac:dyDescent="0.35">
      <c r="A134" s="123">
        <v>44385</v>
      </c>
      <c r="B134" s="106" t="s">
        <v>33</v>
      </c>
      <c r="C134" s="226">
        <v>73</v>
      </c>
      <c r="D134" s="226">
        <v>235</v>
      </c>
      <c r="E134" s="226">
        <v>515</v>
      </c>
      <c r="F134" s="226">
        <v>16</v>
      </c>
      <c r="G134" s="227" t="s">
        <v>10</v>
      </c>
      <c r="H134" s="227" t="s">
        <v>10</v>
      </c>
      <c r="I134" s="226">
        <v>6</v>
      </c>
      <c r="J134" s="227">
        <f t="shared" si="2"/>
        <v>845</v>
      </c>
    </row>
    <row r="135" spans="1:10" x14ac:dyDescent="0.35">
      <c r="A135" s="123">
        <v>44386</v>
      </c>
      <c r="B135" s="106" t="s">
        <v>34</v>
      </c>
      <c r="C135" s="226">
        <v>51</v>
      </c>
      <c r="D135" s="226">
        <v>116</v>
      </c>
      <c r="E135" s="226">
        <v>86</v>
      </c>
      <c r="F135" s="226">
        <v>3</v>
      </c>
      <c r="G135" s="227" t="s">
        <v>10</v>
      </c>
      <c r="H135" s="227" t="s">
        <v>10</v>
      </c>
      <c r="I135" s="226">
        <v>2</v>
      </c>
      <c r="J135" s="227">
        <f t="shared" si="2"/>
        <v>258</v>
      </c>
    </row>
    <row r="136" spans="1:10" x14ac:dyDescent="0.35">
      <c r="A136" s="123">
        <v>44387</v>
      </c>
      <c r="B136" s="106" t="s">
        <v>35</v>
      </c>
      <c r="C136" s="226">
        <v>91</v>
      </c>
      <c r="D136" s="226">
        <v>176</v>
      </c>
      <c r="E136" s="226">
        <v>216</v>
      </c>
      <c r="F136" s="226">
        <v>5</v>
      </c>
      <c r="G136" s="227" t="s">
        <v>10</v>
      </c>
      <c r="H136" s="227" t="s">
        <v>10</v>
      </c>
      <c r="I136" s="226">
        <v>7</v>
      </c>
      <c r="J136" s="227">
        <f t="shared" si="2"/>
        <v>495</v>
      </c>
    </row>
    <row r="137" spans="1:10" x14ac:dyDescent="0.35">
      <c r="A137" s="123">
        <v>44388</v>
      </c>
      <c r="B137" s="106" t="s">
        <v>36</v>
      </c>
      <c r="C137" s="226" t="s">
        <v>10</v>
      </c>
      <c r="D137" s="226" t="s">
        <v>10</v>
      </c>
      <c r="E137" s="226">
        <v>182</v>
      </c>
      <c r="F137" s="226" t="s">
        <v>10</v>
      </c>
      <c r="G137" s="227" t="s">
        <v>10</v>
      </c>
      <c r="H137" s="227" t="s">
        <v>10</v>
      </c>
      <c r="I137" s="226" t="s">
        <v>10</v>
      </c>
      <c r="J137" s="227">
        <f t="shared" si="2"/>
        <v>182</v>
      </c>
    </row>
    <row r="138" spans="1:10" x14ac:dyDescent="0.35">
      <c r="A138" s="123">
        <v>44389</v>
      </c>
      <c r="B138" s="106" t="s">
        <v>37</v>
      </c>
      <c r="C138" s="226" t="s">
        <v>10</v>
      </c>
      <c r="D138" s="226" t="s">
        <v>10</v>
      </c>
      <c r="E138" s="226">
        <v>109</v>
      </c>
      <c r="F138" s="226" t="s">
        <v>10</v>
      </c>
      <c r="G138" s="227" t="s">
        <v>10</v>
      </c>
      <c r="H138" s="227" t="s">
        <v>10</v>
      </c>
      <c r="I138" s="226" t="s">
        <v>10</v>
      </c>
      <c r="J138" s="227">
        <f t="shared" si="2"/>
        <v>109</v>
      </c>
    </row>
    <row r="139" spans="1:10" x14ac:dyDescent="0.35">
      <c r="A139" s="123">
        <v>44390</v>
      </c>
      <c r="B139" s="106" t="s">
        <v>38</v>
      </c>
      <c r="C139" s="226" t="s">
        <v>10</v>
      </c>
      <c r="D139" s="226" t="s">
        <v>10</v>
      </c>
      <c r="E139" s="226">
        <v>6</v>
      </c>
      <c r="F139" s="226" t="s">
        <v>10</v>
      </c>
      <c r="G139" s="227" t="s">
        <v>10</v>
      </c>
      <c r="H139" s="227" t="s">
        <v>10</v>
      </c>
      <c r="I139" s="226" t="s">
        <v>10</v>
      </c>
      <c r="J139" s="227">
        <f t="shared" si="2"/>
        <v>6</v>
      </c>
    </row>
    <row r="140" spans="1:10" x14ac:dyDescent="0.35">
      <c r="A140" s="123">
        <v>44391</v>
      </c>
      <c r="B140" s="106" t="s">
        <v>39</v>
      </c>
      <c r="C140" s="226" t="s">
        <v>10</v>
      </c>
      <c r="D140" s="226" t="s">
        <v>10</v>
      </c>
      <c r="E140" s="226">
        <v>1</v>
      </c>
      <c r="F140" s="226" t="s">
        <v>10</v>
      </c>
      <c r="G140" s="227" t="s">
        <v>10</v>
      </c>
      <c r="H140" s="227" t="s">
        <v>10</v>
      </c>
      <c r="I140" s="226" t="s">
        <v>10</v>
      </c>
      <c r="J140" s="227">
        <f t="shared" si="2"/>
        <v>1</v>
      </c>
    </row>
    <row r="141" spans="1:10" x14ac:dyDescent="0.35">
      <c r="A141" s="123">
        <v>44392</v>
      </c>
      <c r="B141" s="106" t="s">
        <v>43</v>
      </c>
      <c r="C141" s="226" t="s">
        <v>10</v>
      </c>
      <c r="D141" s="226" t="s">
        <v>10</v>
      </c>
      <c r="E141" s="226" t="s">
        <v>10</v>
      </c>
      <c r="F141" s="226" t="s">
        <v>10</v>
      </c>
      <c r="G141" s="227" t="s">
        <v>10</v>
      </c>
      <c r="H141" s="227" t="s">
        <v>10</v>
      </c>
      <c r="I141" s="226" t="s">
        <v>10</v>
      </c>
      <c r="J141" s="227" t="s">
        <v>10</v>
      </c>
    </row>
    <row r="142" spans="1:10" x14ac:dyDescent="0.35">
      <c r="A142" s="123">
        <v>44393</v>
      </c>
      <c r="B142" s="106" t="s">
        <v>40</v>
      </c>
      <c r="C142" s="226" t="s">
        <v>10</v>
      </c>
      <c r="D142" s="226" t="s">
        <v>10</v>
      </c>
      <c r="E142" s="226">
        <v>10</v>
      </c>
      <c r="F142" s="226" t="s">
        <v>10</v>
      </c>
      <c r="G142" s="227" t="s">
        <v>10</v>
      </c>
      <c r="H142" s="227" t="s">
        <v>10</v>
      </c>
      <c r="I142" s="226" t="s">
        <v>10</v>
      </c>
      <c r="J142" s="227">
        <f t="shared" si="2"/>
        <v>10</v>
      </c>
    </row>
    <row r="143" spans="1:10" x14ac:dyDescent="0.35">
      <c r="A143" s="123">
        <v>44394</v>
      </c>
      <c r="B143" s="106" t="s">
        <v>41</v>
      </c>
      <c r="C143" s="226">
        <v>113</v>
      </c>
      <c r="D143" s="226">
        <v>1034</v>
      </c>
      <c r="E143" s="226" t="s">
        <v>10</v>
      </c>
      <c r="F143" s="226">
        <v>8</v>
      </c>
      <c r="G143" s="227" t="s">
        <v>10</v>
      </c>
      <c r="H143" s="227" t="s">
        <v>10</v>
      </c>
      <c r="I143" s="226">
        <v>13</v>
      </c>
      <c r="J143" s="227">
        <f t="shared" si="2"/>
        <v>1168</v>
      </c>
    </row>
    <row r="144" spans="1:10" s="125" customFormat="1" x14ac:dyDescent="0.35">
      <c r="A144" s="133">
        <v>44395</v>
      </c>
      <c r="B144" s="134" t="s">
        <v>42</v>
      </c>
      <c r="C144" s="228">
        <f>SUM(C127:C143)</f>
        <v>1090</v>
      </c>
      <c r="D144" s="228">
        <f>SUM(D127:D143)</f>
        <v>2531</v>
      </c>
      <c r="E144" s="228">
        <f>SUM(E127:E143)</f>
        <v>3014</v>
      </c>
      <c r="F144" s="228">
        <f>SUM(F127:F143)</f>
        <v>211</v>
      </c>
      <c r="G144" s="228" t="s">
        <v>10</v>
      </c>
      <c r="H144" s="228" t="s">
        <v>10</v>
      </c>
      <c r="I144" s="228">
        <f>SUM(I127:I143)</f>
        <v>407</v>
      </c>
      <c r="J144" s="159">
        <f t="shared" si="2"/>
        <v>7253</v>
      </c>
    </row>
    <row r="145" spans="1:10" x14ac:dyDescent="0.35">
      <c r="A145" s="123">
        <v>44409</v>
      </c>
      <c r="B145" s="106" t="s">
        <v>26</v>
      </c>
      <c r="C145" s="227">
        <v>279</v>
      </c>
      <c r="D145" s="227">
        <v>125</v>
      </c>
      <c r="E145" s="227">
        <v>264</v>
      </c>
      <c r="F145" s="227">
        <v>11</v>
      </c>
      <c r="G145" s="227" t="s">
        <v>10</v>
      </c>
      <c r="H145" s="227" t="s">
        <v>10</v>
      </c>
      <c r="I145" s="227">
        <v>15</v>
      </c>
      <c r="J145" s="129">
        <f t="shared" si="2"/>
        <v>694</v>
      </c>
    </row>
    <row r="146" spans="1:10" x14ac:dyDescent="0.35">
      <c r="A146" s="123">
        <v>44410</v>
      </c>
      <c r="B146" s="106" t="s">
        <v>27</v>
      </c>
      <c r="C146" s="226">
        <v>183</v>
      </c>
      <c r="D146" s="226">
        <v>61</v>
      </c>
      <c r="E146" s="226">
        <v>195</v>
      </c>
      <c r="F146" s="226">
        <v>29</v>
      </c>
      <c r="G146" s="227" t="s">
        <v>10</v>
      </c>
      <c r="H146" s="227" t="s">
        <v>10</v>
      </c>
      <c r="I146" s="226">
        <v>102</v>
      </c>
      <c r="J146" s="129">
        <f t="shared" si="2"/>
        <v>570</v>
      </c>
    </row>
    <row r="147" spans="1:10" x14ac:dyDescent="0.35">
      <c r="A147" s="123">
        <v>44411</v>
      </c>
      <c r="B147" s="106" t="s">
        <v>28</v>
      </c>
      <c r="C147" s="226">
        <v>13</v>
      </c>
      <c r="D147" s="226">
        <v>9</v>
      </c>
      <c r="E147" s="226">
        <v>22</v>
      </c>
      <c r="F147" s="226">
        <v>2</v>
      </c>
      <c r="G147" s="227" t="s">
        <v>10</v>
      </c>
      <c r="H147" s="227" t="s">
        <v>10</v>
      </c>
      <c r="I147" s="227" t="s">
        <v>10</v>
      </c>
      <c r="J147" s="129">
        <f t="shared" si="2"/>
        <v>46</v>
      </c>
    </row>
    <row r="148" spans="1:10" x14ac:dyDescent="0.35">
      <c r="A148" s="123">
        <v>44412</v>
      </c>
      <c r="B148" s="106" t="s">
        <v>29</v>
      </c>
      <c r="C148" s="226">
        <v>14</v>
      </c>
      <c r="D148" s="226">
        <v>1</v>
      </c>
      <c r="E148" s="226">
        <v>10</v>
      </c>
      <c r="F148" s="226">
        <v>0</v>
      </c>
      <c r="G148" s="227" t="s">
        <v>10</v>
      </c>
      <c r="H148" s="227" t="s">
        <v>10</v>
      </c>
      <c r="I148" s="227" t="s">
        <v>10</v>
      </c>
      <c r="J148" s="129">
        <f t="shared" si="2"/>
        <v>25</v>
      </c>
    </row>
    <row r="149" spans="1:10" x14ac:dyDescent="0.35">
      <c r="A149" s="123">
        <v>44413</v>
      </c>
      <c r="B149" s="106" t="s">
        <v>30</v>
      </c>
      <c r="C149" s="226">
        <v>41</v>
      </c>
      <c r="D149" s="226">
        <v>92</v>
      </c>
      <c r="E149" s="226">
        <v>111</v>
      </c>
      <c r="F149" s="226">
        <v>19</v>
      </c>
      <c r="G149" s="227" t="s">
        <v>10</v>
      </c>
      <c r="H149" s="227" t="s">
        <v>10</v>
      </c>
      <c r="I149" s="226">
        <v>27</v>
      </c>
      <c r="J149" s="129">
        <f t="shared" si="2"/>
        <v>290</v>
      </c>
    </row>
    <row r="150" spans="1:10" x14ac:dyDescent="0.35">
      <c r="A150" s="123">
        <v>44414</v>
      </c>
      <c r="B150" s="106" t="s">
        <v>31</v>
      </c>
      <c r="C150" s="226">
        <v>15</v>
      </c>
      <c r="D150" s="226">
        <v>48</v>
      </c>
      <c r="E150" s="226">
        <v>38</v>
      </c>
      <c r="F150" s="226">
        <v>2</v>
      </c>
      <c r="G150" s="227" t="s">
        <v>10</v>
      </c>
      <c r="H150" s="227" t="s">
        <v>10</v>
      </c>
      <c r="I150" s="226">
        <v>80</v>
      </c>
      <c r="J150" s="129">
        <f t="shared" si="2"/>
        <v>183</v>
      </c>
    </row>
    <row r="151" spans="1:10" x14ac:dyDescent="0.35">
      <c r="A151" s="123">
        <v>44415</v>
      </c>
      <c r="B151" s="106" t="s">
        <v>32</v>
      </c>
      <c r="C151" s="226">
        <v>247</v>
      </c>
      <c r="D151" s="227" t="s">
        <v>10</v>
      </c>
      <c r="E151" s="227" t="s">
        <v>10</v>
      </c>
      <c r="F151" s="227" t="s">
        <v>10</v>
      </c>
      <c r="G151" s="227" t="s">
        <v>10</v>
      </c>
      <c r="H151" s="227" t="s">
        <v>10</v>
      </c>
      <c r="I151" s="227" t="s">
        <v>10</v>
      </c>
      <c r="J151" s="129">
        <f t="shared" si="2"/>
        <v>247</v>
      </c>
    </row>
    <row r="152" spans="1:10" x14ac:dyDescent="0.35">
      <c r="A152" s="123">
        <v>44416</v>
      </c>
      <c r="B152" s="106" t="s">
        <v>33</v>
      </c>
      <c r="C152" s="226">
        <v>52</v>
      </c>
      <c r="D152" s="226">
        <v>111</v>
      </c>
      <c r="E152" s="226">
        <v>162</v>
      </c>
      <c r="F152" s="226">
        <v>2</v>
      </c>
      <c r="G152" s="227" t="s">
        <v>10</v>
      </c>
      <c r="H152" s="227" t="s">
        <v>10</v>
      </c>
      <c r="I152" s="226">
        <v>12</v>
      </c>
      <c r="J152" s="129">
        <f t="shared" si="2"/>
        <v>339</v>
      </c>
    </row>
    <row r="153" spans="1:10" x14ac:dyDescent="0.35">
      <c r="A153" s="123">
        <v>44417</v>
      </c>
      <c r="B153" s="106" t="s">
        <v>34</v>
      </c>
      <c r="C153" s="226">
        <v>64</v>
      </c>
      <c r="D153" s="226">
        <v>28</v>
      </c>
      <c r="E153" s="226">
        <v>27</v>
      </c>
      <c r="F153" s="226">
        <v>1</v>
      </c>
      <c r="G153" s="227" t="s">
        <v>10</v>
      </c>
      <c r="H153" s="227" t="s">
        <v>10</v>
      </c>
      <c r="I153" s="227" t="s">
        <v>10</v>
      </c>
      <c r="J153" s="129">
        <f t="shared" si="2"/>
        <v>120</v>
      </c>
    </row>
    <row r="154" spans="1:10" x14ac:dyDescent="0.35">
      <c r="A154" s="123">
        <v>44418</v>
      </c>
      <c r="B154" s="106" t="s">
        <v>35</v>
      </c>
      <c r="C154" s="226">
        <v>100</v>
      </c>
      <c r="D154" s="226">
        <v>56</v>
      </c>
      <c r="E154" s="226">
        <v>68</v>
      </c>
      <c r="F154" s="226">
        <v>1</v>
      </c>
      <c r="G154" s="227" t="s">
        <v>10</v>
      </c>
      <c r="H154" s="227" t="s">
        <v>10</v>
      </c>
      <c r="I154" s="226">
        <v>1</v>
      </c>
      <c r="J154" s="129">
        <f t="shared" si="2"/>
        <v>226</v>
      </c>
    </row>
    <row r="155" spans="1:10" x14ac:dyDescent="0.35">
      <c r="A155" s="123">
        <v>44419</v>
      </c>
      <c r="B155" s="106" t="s">
        <v>36</v>
      </c>
      <c r="C155" s="227" t="s">
        <v>10</v>
      </c>
      <c r="D155" s="227" t="s">
        <v>10</v>
      </c>
      <c r="E155" s="226">
        <v>62</v>
      </c>
      <c r="F155" s="227" t="s">
        <v>10</v>
      </c>
      <c r="G155" s="227" t="s">
        <v>10</v>
      </c>
      <c r="H155" s="227" t="s">
        <v>10</v>
      </c>
      <c r="I155" s="227" t="s">
        <v>10</v>
      </c>
      <c r="J155" s="129">
        <f t="shared" si="2"/>
        <v>62</v>
      </c>
    </row>
    <row r="156" spans="1:10" x14ac:dyDescent="0.35">
      <c r="A156" s="123">
        <v>44420</v>
      </c>
      <c r="B156" s="106" t="s">
        <v>37</v>
      </c>
      <c r="C156" s="227" t="s">
        <v>10</v>
      </c>
      <c r="D156" s="227" t="s">
        <v>10</v>
      </c>
      <c r="E156" s="226">
        <v>12</v>
      </c>
      <c r="F156" s="227" t="s">
        <v>10</v>
      </c>
      <c r="G156" s="227" t="s">
        <v>10</v>
      </c>
      <c r="H156" s="227" t="s">
        <v>10</v>
      </c>
      <c r="I156" s="227" t="s">
        <v>10</v>
      </c>
      <c r="J156" s="129">
        <f t="shared" si="2"/>
        <v>12</v>
      </c>
    </row>
    <row r="157" spans="1:10" x14ac:dyDescent="0.35">
      <c r="A157" s="123">
        <v>44421</v>
      </c>
      <c r="B157" s="106" t="s">
        <v>38</v>
      </c>
      <c r="C157" s="227" t="s">
        <v>10</v>
      </c>
      <c r="D157" s="227" t="s">
        <v>10</v>
      </c>
      <c r="E157" s="226">
        <v>2</v>
      </c>
      <c r="F157" s="227" t="s">
        <v>10</v>
      </c>
      <c r="G157" s="227" t="s">
        <v>10</v>
      </c>
      <c r="H157" s="227" t="s">
        <v>10</v>
      </c>
      <c r="I157" s="227" t="s">
        <v>10</v>
      </c>
      <c r="J157" s="129">
        <f t="shared" si="2"/>
        <v>2</v>
      </c>
    </row>
    <row r="158" spans="1:10" x14ac:dyDescent="0.35">
      <c r="A158" s="123">
        <v>44422</v>
      </c>
      <c r="B158" s="106" t="s">
        <v>39</v>
      </c>
      <c r="C158" s="227" t="s">
        <v>10</v>
      </c>
      <c r="D158" s="227" t="s">
        <v>10</v>
      </c>
      <c r="E158" s="227" t="s">
        <v>10</v>
      </c>
      <c r="F158" s="227" t="s">
        <v>10</v>
      </c>
      <c r="G158" s="227" t="s">
        <v>10</v>
      </c>
      <c r="H158" s="227" t="s">
        <v>10</v>
      </c>
      <c r="I158" s="227" t="s">
        <v>10</v>
      </c>
      <c r="J158" s="227" t="s">
        <v>10</v>
      </c>
    </row>
    <row r="159" spans="1:10" x14ac:dyDescent="0.35">
      <c r="A159" s="123">
        <v>44423</v>
      </c>
      <c r="B159" s="106" t="s">
        <v>43</v>
      </c>
      <c r="C159" s="227" t="s">
        <v>10</v>
      </c>
      <c r="D159" s="227" t="s">
        <v>10</v>
      </c>
      <c r="E159" s="227" t="s">
        <v>10</v>
      </c>
      <c r="F159" s="227" t="s">
        <v>10</v>
      </c>
      <c r="G159" s="227" t="s">
        <v>10</v>
      </c>
      <c r="H159" s="227" t="s">
        <v>10</v>
      </c>
      <c r="I159" s="227" t="s">
        <v>10</v>
      </c>
      <c r="J159" s="227" t="s">
        <v>10</v>
      </c>
    </row>
    <row r="160" spans="1:10" x14ac:dyDescent="0.35">
      <c r="A160" s="123">
        <v>44424</v>
      </c>
      <c r="B160" s="106" t="s">
        <v>40</v>
      </c>
      <c r="C160" s="227" t="s">
        <v>10</v>
      </c>
      <c r="D160" s="227" t="s">
        <v>10</v>
      </c>
      <c r="E160" s="226">
        <v>2</v>
      </c>
      <c r="F160" s="227" t="s">
        <v>10</v>
      </c>
      <c r="G160" s="227" t="s">
        <v>10</v>
      </c>
      <c r="H160" s="227" t="s">
        <v>10</v>
      </c>
      <c r="I160" s="227" t="s">
        <v>10</v>
      </c>
      <c r="J160" s="129">
        <f t="shared" ref="J160:J180" si="3">SUM(C160:I160)</f>
        <v>2</v>
      </c>
    </row>
    <row r="161" spans="1:10" x14ac:dyDescent="0.35">
      <c r="A161" s="123">
        <v>44425</v>
      </c>
      <c r="B161" s="106" t="s">
        <v>41</v>
      </c>
      <c r="C161" s="226">
        <v>3</v>
      </c>
      <c r="D161" s="226">
        <v>1639</v>
      </c>
      <c r="E161" s="226">
        <v>1741</v>
      </c>
      <c r="F161" s="226">
        <v>102</v>
      </c>
      <c r="G161" s="227" t="s">
        <v>10</v>
      </c>
      <c r="H161" s="227" t="s">
        <v>10</v>
      </c>
      <c r="I161" s="226">
        <v>130</v>
      </c>
      <c r="J161" s="129">
        <f t="shared" si="3"/>
        <v>3615</v>
      </c>
    </row>
    <row r="162" spans="1:10" s="125" customFormat="1" x14ac:dyDescent="0.35">
      <c r="A162" s="133">
        <v>44426</v>
      </c>
      <c r="B162" s="134" t="s">
        <v>42</v>
      </c>
      <c r="C162" s="228">
        <f>SUM(C145:C161)</f>
        <v>1011</v>
      </c>
      <c r="D162" s="228">
        <f>SUM(D145:D161)</f>
        <v>2170</v>
      </c>
      <c r="E162" s="228">
        <f>SUM(E145:E161)</f>
        <v>2716</v>
      </c>
      <c r="F162" s="228">
        <f>SUM(F145:F161)</f>
        <v>169</v>
      </c>
      <c r="G162" s="228" t="s">
        <v>10</v>
      </c>
      <c r="H162" s="228" t="s">
        <v>10</v>
      </c>
      <c r="I162" s="228">
        <f>SUM(I145:I161)</f>
        <v>367</v>
      </c>
      <c r="J162" s="136">
        <f t="shared" si="3"/>
        <v>6433</v>
      </c>
    </row>
    <row r="163" spans="1:10" x14ac:dyDescent="0.35">
      <c r="A163" s="123">
        <v>44440</v>
      </c>
      <c r="B163" s="106" t="s">
        <v>26</v>
      </c>
      <c r="C163" s="227">
        <v>269</v>
      </c>
      <c r="D163" s="227">
        <v>408</v>
      </c>
      <c r="E163" s="227">
        <v>584</v>
      </c>
      <c r="F163" s="227">
        <v>20</v>
      </c>
      <c r="G163" s="227" t="s">
        <v>10</v>
      </c>
      <c r="H163" s="227" t="s">
        <v>10</v>
      </c>
      <c r="I163" s="227">
        <v>17</v>
      </c>
      <c r="J163" s="227">
        <f t="shared" si="3"/>
        <v>1298</v>
      </c>
    </row>
    <row r="164" spans="1:10" x14ac:dyDescent="0.35">
      <c r="A164" s="123">
        <v>44441</v>
      </c>
      <c r="B164" s="106" t="s">
        <v>27</v>
      </c>
      <c r="C164" s="226">
        <v>159</v>
      </c>
      <c r="D164" s="226">
        <v>104</v>
      </c>
      <c r="E164" s="226">
        <v>594</v>
      </c>
      <c r="F164" s="226">
        <v>48</v>
      </c>
      <c r="G164" s="227" t="s">
        <v>10</v>
      </c>
      <c r="H164" s="227" t="s">
        <v>10</v>
      </c>
      <c r="I164" s="226">
        <v>100</v>
      </c>
      <c r="J164" s="227">
        <f t="shared" si="3"/>
        <v>1005</v>
      </c>
    </row>
    <row r="165" spans="1:10" x14ac:dyDescent="0.35">
      <c r="A165" s="123">
        <v>44442</v>
      </c>
      <c r="B165" s="106" t="s">
        <v>28</v>
      </c>
      <c r="C165" s="226">
        <v>7</v>
      </c>
      <c r="D165" s="226">
        <v>16</v>
      </c>
      <c r="E165" s="226">
        <v>39</v>
      </c>
      <c r="F165" s="226" t="s">
        <v>10</v>
      </c>
      <c r="G165" s="227" t="s">
        <v>10</v>
      </c>
      <c r="H165" s="227" t="s">
        <v>10</v>
      </c>
      <c r="I165" s="226" t="s">
        <v>10</v>
      </c>
      <c r="J165" s="227">
        <f t="shared" si="3"/>
        <v>62</v>
      </c>
    </row>
    <row r="166" spans="1:10" x14ac:dyDescent="0.35">
      <c r="A166" s="123">
        <v>44443</v>
      </c>
      <c r="B166" s="106" t="s">
        <v>29</v>
      </c>
      <c r="C166" s="226">
        <v>7</v>
      </c>
      <c r="D166" s="226">
        <v>2</v>
      </c>
      <c r="E166" s="226">
        <v>19</v>
      </c>
      <c r="F166" s="226" t="s">
        <v>10</v>
      </c>
      <c r="G166" s="227" t="s">
        <v>10</v>
      </c>
      <c r="H166" s="227" t="s">
        <v>10</v>
      </c>
      <c r="I166" s="226" t="s">
        <v>10</v>
      </c>
      <c r="J166" s="227">
        <f t="shared" si="3"/>
        <v>28</v>
      </c>
    </row>
    <row r="167" spans="1:10" x14ac:dyDescent="0.35">
      <c r="A167" s="123">
        <v>44444</v>
      </c>
      <c r="B167" s="106" t="s">
        <v>30</v>
      </c>
      <c r="C167" s="226">
        <v>38</v>
      </c>
      <c r="D167" s="226">
        <v>323</v>
      </c>
      <c r="E167" s="226">
        <v>82</v>
      </c>
      <c r="F167" s="226">
        <v>22</v>
      </c>
      <c r="G167" s="227" t="s">
        <v>10</v>
      </c>
      <c r="H167" s="227" t="s">
        <v>10</v>
      </c>
      <c r="I167" s="226">
        <v>38</v>
      </c>
      <c r="J167" s="227">
        <f t="shared" si="3"/>
        <v>503</v>
      </c>
    </row>
    <row r="168" spans="1:10" x14ac:dyDescent="0.35">
      <c r="A168" s="123">
        <v>44445</v>
      </c>
      <c r="B168" s="106" t="s">
        <v>31</v>
      </c>
      <c r="C168" s="226">
        <v>7</v>
      </c>
      <c r="D168" s="226">
        <v>70</v>
      </c>
      <c r="E168" s="226">
        <v>79</v>
      </c>
      <c r="F168" s="226">
        <v>4</v>
      </c>
      <c r="G168" s="227" t="s">
        <v>10</v>
      </c>
      <c r="H168" s="227" t="s">
        <v>10</v>
      </c>
      <c r="I168" s="226">
        <v>4</v>
      </c>
      <c r="J168" s="227">
        <f t="shared" si="3"/>
        <v>164</v>
      </c>
    </row>
    <row r="169" spans="1:10" x14ac:dyDescent="0.35">
      <c r="A169" s="123">
        <v>44446</v>
      </c>
      <c r="B169" s="106" t="s">
        <v>32</v>
      </c>
      <c r="C169" s="226">
        <v>224</v>
      </c>
      <c r="D169" s="226" t="s">
        <v>10</v>
      </c>
      <c r="E169" s="226" t="s">
        <v>10</v>
      </c>
      <c r="F169" s="226" t="s">
        <v>10</v>
      </c>
      <c r="G169" s="227" t="s">
        <v>10</v>
      </c>
      <c r="H169" s="227" t="s">
        <v>10</v>
      </c>
      <c r="I169" s="226" t="s">
        <v>10</v>
      </c>
      <c r="J169" s="227">
        <f t="shared" si="3"/>
        <v>224</v>
      </c>
    </row>
    <row r="170" spans="1:10" x14ac:dyDescent="0.35">
      <c r="A170" s="123">
        <v>44447</v>
      </c>
      <c r="B170" s="106" t="s">
        <v>33</v>
      </c>
      <c r="C170" s="226">
        <v>49</v>
      </c>
      <c r="D170" s="226">
        <v>167</v>
      </c>
      <c r="E170" s="226">
        <v>285</v>
      </c>
      <c r="F170" s="226">
        <v>22</v>
      </c>
      <c r="G170" s="227" t="s">
        <v>10</v>
      </c>
      <c r="H170" s="227" t="s">
        <v>10</v>
      </c>
      <c r="I170" s="226">
        <v>1</v>
      </c>
      <c r="J170" s="227">
        <f t="shared" si="3"/>
        <v>524</v>
      </c>
    </row>
    <row r="171" spans="1:10" x14ac:dyDescent="0.35">
      <c r="A171" s="123">
        <v>44448</v>
      </c>
      <c r="B171" s="106" t="s">
        <v>34</v>
      </c>
      <c r="C171" s="226">
        <v>69</v>
      </c>
      <c r="D171" s="226">
        <v>95</v>
      </c>
      <c r="E171" s="226">
        <v>76</v>
      </c>
      <c r="F171" s="226">
        <v>3</v>
      </c>
      <c r="G171" s="227" t="s">
        <v>10</v>
      </c>
      <c r="H171" s="227" t="s">
        <v>10</v>
      </c>
      <c r="I171" s="226">
        <v>1</v>
      </c>
      <c r="J171" s="227">
        <f t="shared" si="3"/>
        <v>244</v>
      </c>
    </row>
    <row r="172" spans="1:10" x14ac:dyDescent="0.35">
      <c r="A172" s="123">
        <v>44449</v>
      </c>
      <c r="B172" s="106" t="s">
        <v>35</v>
      </c>
      <c r="C172" s="226">
        <v>90</v>
      </c>
      <c r="D172" s="226">
        <v>219</v>
      </c>
      <c r="E172" s="226">
        <v>184</v>
      </c>
      <c r="F172" s="226">
        <v>15</v>
      </c>
      <c r="G172" s="227" t="s">
        <v>10</v>
      </c>
      <c r="H172" s="227" t="s">
        <v>10</v>
      </c>
      <c r="I172" s="226">
        <v>4</v>
      </c>
      <c r="J172" s="227">
        <f t="shared" si="3"/>
        <v>512</v>
      </c>
    </row>
    <row r="173" spans="1:10" x14ac:dyDescent="0.35">
      <c r="A173" s="123">
        <v>44450</v>
      </c>
      <c r="B173" s="106" t="s">
        <v>36</v>
      </c>
      <c r="C173" s="226" t="s">
        <v>10</v>
      </c>
      <c r="D173" s="226" t="s">
        <v>10</v>
      </c>
      <c r="E173" s="226">
        <v>137</v>
      </c>
      <c r="F173" s="226" t="s">
        <v>10</v>
      </c>
      <c r="G173" s="227" t="s">
        <v>10</v>
      </c>
      <c r="H173" s="227" t="s">
        <v>10</v>
      </c>
      <c r="I173" s="226" t="s">
        <v>10</v>
      </c>
      <c r="J173" s="227">
        <f t="shared" si="3"/>
        <v>137</v>
      </c>
    </row>
    <row r="174" spans="1:10" x14ac:dyDescent="0.35">
      <c r="A174" s="123">
        <v>44451</v>
      </c>
      <c r="B174" s="106" t="s">
        <v>37</v>
      </c>
      <c r="C174" s="226" t="s">
        <v>10</v>
      </c>
      <c r="D174" s="226" t="s">
        <v>10</v>
      </c>
      <c r="E174" s="226">
        <v>37</v>
      </c>
      <c r="F174" s="226" t="s">
        <v>10</v>
      </c>
      <c r="G174" s="227" t="s">
        <v>10</v>
      </c>
      <c r="H174" s="227" t="s">
        <v>10</v>
      </c>
      <c r="I174" s="226" t="s">
        <v>10</v>
      </c>
      <c r="J174" s="227">
        <f t="shared" si="3"/>
        <v>37</v>
      </c>
    </row>
    <row r="175" spans="1:10" x14ac:dyDescent="0.35">
      <c r="A175" s="123">
        <v>44452</v>
      </c>
      <c r="B175" s="106" t="s">
        <v>38</v>
      </c>
      <c r="C175" s="226" t="s">
        <v>10</v>
      </c>
      <c r="D175" s="226" t="s">
        <v>10</v>
      </c>
      <c r="E175" s="226">
        <v>1</v>
      </c>
      <c r="F175" s="226" t="s">
        <v>10</v>
      </c>
      <c r="G175" s="227" t="s">
        <v>10</v>
      </c>
      <c r="H175" s="227" t="s">
        <v>10</v>
      </c>
      <c r="I175" s="226" t="s">
        <v>10</v>
      </c>
      <c r="J175" s="227">
        <f t="shared" si="3"/>
        <v>1</v>
      </c>
    </row>
    <row r="176" spans="1:10" x14ac:dyDescent="0.35">
      <c r="A176" s="123">
        <v>44453</v>
      </c>
      <c r="B176" s="106" t="s">
        <v>39</v>
      </c>
      <c r="C176" s="226" t="s">
        <v>10</v>
      </c>
      <c r="D176" s="226" t="s">
        <v>10</v>
      </c>
      <c r="E176" s="226">
        <v>1</v>
      </c>
      <c r="F176" s="226" t="s">
        <v>10</v>
      </c>
      <c r="G176" s="227" t="s">
        <v>10</v>
      </c>
      <c r="H176" s="227" t="s">
        <v>10</v>
      </c>
      <c r="I176" s="226" t="s">
        <v>10</v>
      </c>
      <c r="J176" s="227">
        <f t="shared" si="3"/>
        <v>1</v>
      </c>
    </row>
    <row r="177" spans="1:10" x14ac:dyDescent="0.35">
      <c r="A177" s="123">
        <v>44454</v>
      </c>
      <c r="B177" s="106" t="s">
        <v>43</v>
      </c>
      <c r="C177" s="226" t="s">
        <v>10</v>
      </c>
      <c r="D177" s="226">
        <v>5</v>
      </c>
      <c r="E177" s="226">
        <v>34</v>
      </c>
      <c r="F177" s="226" t="s">
        <v>10</v>
      </c>
      <c r="G177" s="227" t="s">
        <v>10</v>
      </c>
      <c r="H177" s="227" t="s">
        <v>10</v>
      </c>
      <c r="I177" s="226" t="s">
        <v>10</v>
      </c>
      <c r="J177" s="227">
        <f t="shared" si="3"/>
        <v>39</v>
      </c>
    </row>
    <row r="178" spans="1:10" x14ac:dyDescent="0.35">
      <c r="A178" s="123">
        <v>44455</v>
      </c>
      <c r="B178" s="106" t="s">
        <v>40</v>
      </c>
      <c r="C178" s="226" t="s">
        <v>10</v>
      </c>
      <c r="D178" s="226" t="s">
        <v>10</v>
      </c>
      <c r="E178" s="226">
        <v>2</v>
      </c>
      <c r="F178" s="226" t="s">
        <v>10</v>
      </c>
      <c r="G178" s="227" t="s">
        <v>10</v>
      </c>
      <c r="H178" s="227" t="s">
        <v>10</v>
      </c>
      <c r="I178" s="226" t="s">
        <v>10</v>
      </c>
      <c r="J178" s="227">
        <f t="shared" si="3"/>
        <v>2</v>
      </c>
    </row>
    <row r="179" spans="1:10" x14ac:dyDescent="0.35">
      <c r="A179" s="123">
        <v>44456</v>
      </c>
      <c r="B179" s="106" t="s">
        <v>41</v>
      </c>
      <c r="C179" s="226" t="s">
        <v>10</v>
      </c>
      <c r="D179" s="226">
        <v>762</v>
      </c>
      <c r="E179" s="226">
        <v>177</v>
      </c>
      <c r="F179" s="226">
        <v>7</v>
      </c>
      <c r="G179" s="227" t="s">
        <v>10</v>
      </c>
      <c r="H179" s="227" t="s">
        <v>10</v>
      </c>
      <c r="I179" s="226">
        <v>149</v>
      </c>
      <c r="J179" s="227">
        <f t="shared" si="3"/>
        <v>1095</v>
      </c>
    </row>
    <row r="180" spans="1:10" s="125" customFormat="1" x14ac:dyDescent="0.35">
      <c r="A180" s="133">
        <v>44457</v>
      </c>
      <c r="B180" s="134" t="s">
        <v>42</v>
      </c>
      <c r="C180" s="228">
        <f>SUM(C163:C179)</f>
        <v>919</v>
      </c>
      <c r="D180" s="228">
        <f>SUM(D163:D179)</f>
        <v>2171</v>
      </c>
      <c r="E180" s="228">
        <f>SUM(E163:E179)</f>
        <v>2331</v>
      </c>
      <c r="F180" s="228">
        <f>SUM(F163:F179)</f>
        <v>141</v>
      </c>
      <c r="G180" s="228" t="s">
        <v>10</v>
      </c>
      <c r="H180" s="228" t="s">
        <v>10</v>
      </c>
      <c r="I180" s="228">
        <f>SUM(I163:I179)</f>
        <v>314</v>
      </c>
      <c r="J180" s="136">
        <f t="shared" si="3"/>
        <v>5876</v>
      </c>
    </row>
    <row r="181" spans="1:10" s="125" customFormat="1" x14ac:dyDescent="0.35">
      <c r="A181" s="126"/>
      <c r="B181" s="127" t="s">
        <v>12</v>
      </c>
      <c r="C181" s="223">
        <f t="shared" ref="C181:J181" si="4">+C180+C162+C144</f>
        <v>3020</v>
      </c>
      <c r="D181" s="223">
        <f t="shared" si="4"/>
        <v>6872</v>
      </c>
      <c r="E181" s="223">
        <f t="shared" si="4"/>
        <v>8061</v>
      </c>
      <c r="F181" s="223">
        <f t="shared" si="4"/>
        <v>521</v>
      </c>
      <c r="G181" s="223" t="s">
        <v>10</v>
      </c>
      <c r="H181" s="223" t="s">
        <v>10</v>
      </c>
      <c r="I181" s="223">
        <f t="shared" si="4"/>
        <v>1088</v>
      </c>
      <c r="J181" s="128">
        <f t="shared" si="4"/>
        <v>19562</v>
      </c>
    </row>
    <row r="182" spans="1:10" s="125" customFormat="1" x14ac:dyDescent="0.35">
      <c r="A182" s="130">
        <v>44470</v>
      </c>
      <c r="B182" s="106" t="s">
        <v>26</v>
      </c>
      <c r="C182" s="210">
        <v>256</v>
      </c>
      <c r="D182" s="210">
        <v>542</v>
      </c>
      <c r="E182" s="210">
        <v>518</v>
      </c>
      <c r="F182" s="210">
        <v>37</v>
      </c>
      <c r="G182" s="210" t="s">
        <v>10</v>
      </c>
      <c r="H182" s="210" t="s">
        <v>10</v>
      </c>
      <c r="I182" s="210">
        <v>22</v>
      </c>
      <c r="J182" s="131">
        <f t="shared" ref="J182:J199" si="5">SUM(C182:I182)</f>
        <v>1375</v>
      </c>
    </row>
    <row r="183" spans="1:10" x14ac:dyDescent="0.35">
      <c r="A183" s="130">
        <v>44471</v>
      </c>
      <c r="B183" s="106" t="s">
        <v>27</v>
      </c>
      <c r="C183" s="209">
        <v>106</v>
      </c>
      <c r="D183" s="209">
        <v>120</v>
      </c>
      <c r="E183" s="209">
        <v>705</v>
      </c>
      <c r="F183" s="209">
        <v>666</v>
      </c>
      <c r="G183" s="210" t="s">
        <v>10</v>
      </c>
      <c r="H183" s="210" t="s">
        <v>10</v>
      </c>
      <c r="I183" s="209">
        <v>115</v>
      </c>
      <c r="J183" s="131">
        <f t="shared" si="5"/>
        <v>1712</v>
      </c>
    </row>
    <row r="184" spans="1:10" x14ac:dyDescent="0.35">
      <c r="A184" s="130">
        <v>44472</v>
      </c>
      <c r="B184" s="106" t="s">
        <v>28</v>
      </c>
      <c r="C184" s="209">
        <v>2</v>
      </c>
      <c r="D184" s="209">
        <v>16</v>
      </c>
      <c r="E184" s="209">
        <v>72</v>
      </c>
      <c r="F184" s="209" t="s">
        <v>10</v>
      </c>
      <c r="G184" s="210" t="s">
        <v>10</v>
      </c>
      <c r="H184" s="210" t="s">
        <v>10</v>
      </c>
      <c r="I184" s="209" t="s">
        <v>10</v>
      </c>
      <c r="J184" s="131">
        <f t="shared" si="5"/>
        <v>90</v>
      </c>
    </row>
    <row r="185" spans="1:10" x14ac:dyDescent="0.35">
      <c r="A185" s="130">
        <v>44473</v>
      </c>
      <c r="B185" s="106" t="s">
        <v>29</v>
      </c>
      <c r="C185" s="209">
        <v>4</v>
      </c>
      <c r="D185" s="209">
        <v>6</v>
      </c>
      <c r="E185" s="209">
        <v>25</v>
      </c>
      <c r="F185" s="209" t="s">
        <v>10</v>
      </c>
      <c r="G185" s="210" t="s">
        <v>10</v>
      </c>
      <c r="H185" s="210" t="s">
        <v>10</v>
      </c>
      <c r="I185" s="209">
        <v>1</v>
      </c>
      <c r="J185" s="131">
        <f t="shared" si="5"/>
        <v>36</v>
      </c>
    </row>
    <row r="186" spans="1:10" x14ac:dyDescent="0.35">
      <c r="A186" s="130">
        <v>44474</v>
      </c>
      <c r="B186" s="106" t="s">
        <v>30</v>
      </c>
      <c r="C186" s="209">
        <v>45</v>
      </c>
      <c r="D186" s="209">
        <v>304</v>
      </c>
      <c r="E186" s="209">
        <v>210</v>
      </c>
      <c r="F186" s="209">
        <v>652</v>
      </c>
      <c r="G186" s="210" t="s">
        <v>10</v>
      </c>
      <c r="H186" s="210" t="s">
        <v>10</v>
      </c>
      <c r="I186" s="209">
        <v>150</v>
      </c>
      <c r="J186" s="131">
        <f t="shared" si="5"/>
        <v>1361</v>
      </c>
    </row>
    <row r="187" spans="1:10" x14ac:dyDescent="0.35">
      <c r="A187" s="130">
        <v>44475</v>
      </c>
      <c r="B187" s="106" t="s">
        <v>31</v>
      </c>
      <c r="C187" s="209">
        <v>3</v>
      </c>
      <c r="D187" s="209">
        <v>33</v>
      </c>
      <c r="E187" s="209">
        <v>52</v>
      </c>
      <c r="F187" s="209">
        <v>2</v>
      </c>
      <c r="G187" s="210" t="s">
        <v>10</v>
      </c>
      <c r="H187" s="210" t="s">
        <v>10</v>
      </c>
      <c r="I187" s="209">
        <v>3</v>
      </c>
      <c r="J187" s="131">
        <f t="shared" si="5"/>
        <v>93</v>
      </c>
    </row>
    <row r="188" spans="1:10" x14ac:dyDescent="0.35">
      <c r="A188" s="130">
        <v>44476</v>
      </c>
      <c r="B188" s="106" t="s">
        <v>32</v>
      </c>
      <c r="C188" s="209">
        <v>177</v>
      </c>
      <c r="D188" s="209" t="s">
        <v>10</v>
      </c>
      <c r="E188" s="209" t="s">
        <v>10</v>
      </c>
      <c r="F188" s="209" t="s">
        <v>10</v>
      </c>
      <c r="G188" s="210" t="s">
        <v>10</v>
      </c>
      <c r="H188" s="210" t="s">
        <v>10</v>
      </c>
      <c r="I188" s="209" t="s">
        <v>10</v>
      </c>
      <c r="J188" s="131">
        <f t="shared" si="5"/>
        <v>177</v>
      </c>
    </row>
    <row r="189" spans="1:10" x14ac:dyDescent="0.35">
      <c r="A189" s="130">
        <v>44477</v>
      </c>
      <c r="B189" s="106" t="s">
        <v>33</v>
      </c>
      <c r="C189" s="209">
        <v>45</v>
      </c>
      <c r="D189" s="209">
        <v>120</v>
      </c>
      <c r="E189" s="209">
        <v>319</v>
      </c>
      <c r="F189" s="209">
        <v>19</v>
      </c>
      <c r="G189" s="210" t="s">
        <v>10</v>
      </c>
      <c r="H189" s="210" t="s">
        <v>10</v>
      </c>
      <c r="I189" s="209">
        <v>4</v>
      </c>
      <c r="J189" s="131">
        <f t="shared" si="5"/>
        <v>507</v>
      </c>
    </row>
    <row r="190" spans="1:10" x14ac:dyDescent="0.35">
      <c r="A190" s="130">
        <v>44478</v>
      </c>
      <c r="B190" s="106" t="s">
        <v>34</v>
      </c>
      <c r="C190" s="209">
        <v>50</v>
      </c>
      <c r="D190" s="209">
        <v>158</v>
      </c>
      <c r="E190" s="209">
        <v>76</v>
      </c>
      <c r="F190" s="209">
        <v>47</v>
      </c>
      <c r="G190" s="210" t="s">
        <v>10</v>
      </c>
      <c r="H190" s="210" t="s">
        <v>10</v>
      </c>
      <c r="I190" s="209" t="s">
        <v>10</v>
      </c>
      <c r="J190" s="131">
        <f t="shared" si="5"/>
        <v>331</v>
      </c>
    </row>
    <row r="191" spans="1:10" x14ac:dyDescent="0.35">
      <c r="A191" s="130">
        <v>44479</v>
      </c>
      <c r="B191" s="106" t="s">
        <v>35</v>
      </c>
      <c r="C191" s="209">
        <v>94</v>
      </c>
      <c r="D191" s="209">
        <v>252</v>
      </c>
      <c r="E191" s="209">
        <v>173</v>
      </c>
      <c r="F191" s="209">
        <v>50</v>
      </c>
      <c r="G191" s="210" t="s">
        <v>10</v>
      </c>
      <c r="H191" s="210" t="s">
        <v>10</v>
      </c>
      <c r="I191" s="209">
        <v>1</v>
      </c>
      <c r="J191" s="131">
        <f t="shared" si="5"/>
        <v>570</v>
      </c>
    </row>
    <row r="192" spans="1:10" x14ac:dyDescent="0.35">
      <c r="A192" s="130">
        <v>44480</v>
      </c>
      <c r="B192" s="106" t="s">
        <v>44</v>
      </c>
      <c r="C192" s="209">
        <v>5</v>
      </c>
      <c r="D192" s="209">
        <v>166</v>
      </c>
      <c r="E192" s="209">
        <v>121</v>
      </c>
      <c r="F192" s="209">
        <v>588</v>
      </c>
      <c r="G192" s="210" t="s">
        <v>10</v>
      </c>
      <c r="H192" s="210" t="s">
        <v>10</v>
      </c>
      <c r="I192" s="209">
        <v>215</v>
      </c>
      <c r="J192" s="131">
        <f t="shared" si="5"/>
        <v>1095</v>
      </c>
    </row>
    <row r="193" spans="1:10" x14ac:dyDescent="0.35">
      <c r="A193" s="130">
        <v>44480</v>
      </c>
      <c r="B193" s="106" t="s">
        <v>36</v>
      </c>
      <c r="C193" s="209" t="s">
        <v>10</v>
      </c>
      <c r="D193" s="209" t="s">
        <v>10</v>
      </c>
      <c r="E193" s="209">
        <v>105</v>
      </c>
      <c r="F193" s="209">
        <v>0</v>
      </c>
      <c r="G193" s="210" t="s">
        <v>10</v>
      </c>
      <c r="H193" s="210" t="s">
        <v>10</v>
      </c>
      <c r="I193" s="209" t="s">
        <v>10</v>
      </c>
      <c r="J193" s="131">
        <f t="shared" si="5"/>
        <v>105</v>
      </c>
    </row>
    <row r="194" spans="1:10" x14ac:dyDescent="0.35">
      <c r="A194" s="130">
        <v>44481</v>
      </c>
      <c r="B194" s="106" t="s">
        <v>37</v>
      </c>
      <c r="C194" s="209" t="s">
        <v>10</v>
      </c>
      <c r="D194" s="209" t="s">
        <v>10</v>
      </c>
      <c r="E194" s="209">
        <v>46</v>
      </c>
      <c r="F194" s="209">
        <v>0</v>
      </c>
      <c r="G194" s="210" t="s">
        <v>10</v>
      </c>
      <c r="H194" s="210" t="s">
        <v>10</v>
      </c>
      <c r="I194" s="209" t="s">
        <v>10</v>
      </c>
      <c r="J194" s="131">
        <f t="shared" si="5"/>
        <v>46</v>
      </c>
    </row>
    <row r="195" spans="1:10" x14ac:dyDescent="0.35">
      <c r="A195" s="130">
        <v>44482</v>
      </c>
      <c r="B195" s="106" t="s">
        <v>38</v>
      </c>
      <c r="C195" s="209" t="s">
        <v>10</v>
      </c>
      <c r="D195" s="209">
        <v>4</v>
      </c>
      <c r="E195" s="209">
        <v>3</v>
      </c>
      <c r="F195" s="209">
        <v>0</v>
      </c>
      <c r="G195" s="210" t="s">
        <v>10</v>
      </c>
      <c r="H195" s="210" t="s">
        <v>10</v>
      </c>
      <c r="I195" s="209">
        <v>1</v>
      </c>
      <c r="J195" s="131">
        <f t="shared" si="5"/>
        <v>8</v>
      </c>
    </row>
    <row r="196" spans="1:10" x14ac:dyDescent="0.35">
      <c r="A196" s="130">
        <v>44483</v>
      </c>
      <c r="B196" s="106" t="s">
        <v>39</v>
      </c>
      <c r="C196" s="209" t="s">
        <v>10</v>
      </c>
      <c r="D196" s="209" t="s">
        <v>10</v>
      </c>
      <c r="E196" s="209" t="s">
        <v>10</v>
      </c>
      <c r="F196" s="209">
        <v>0</v>
      </c>
      <c r="G196" s="210" t="s">
        <v>10</v>
      </c>
      <c r="H196" s="210" t="s">
        <v>10</v>
      </c>
      <c r="I196" s="209">
        <v>8</v>
      </c>
      <c r="J196" s="131">
        <f t="shared" si="5"/>
        <v>8</v>
      </c>
    </row>
    <row r="197" spans="1:10" x14ac:dyDescent="0.35">
      <c r="A197" s="130">
        <v>44484</v>
      </c>
      <c r="B197" s="106" t="s">
        <v>43</v>
      </c>
      <c r="C197" s="209" t="s">
        <v>10</v>
      </c>
      <c r="D197" s="209" t="s">
        <v>10</v>
      </c>
      <c r="E197" s="209">
        <v>2</v>
      </c>
      <c r="F197" s="209">
        <v>0</v>
      </c>
      <c r="G197" s="210" t="s">
        <v>10</v>
      </c>
      <c r="H197" s="210" t="s">
        <v>10</v>
      </c>
      <c r="I197" s="209" t="s">
        <v>10</v>
      </c>
      <c r="J197" s="131">
        <f t="shared" si="5"/>
        <v>2</v>
      </c>
    </row>
    <row r="198" spans="1:10" x14ac:dyDescent="0.35">
      <c r="A198" s="130">
        <v>44485</v>
      </c>
      <c r="B198" s="106" t="s">
        <v>40</v>
      </c>
      <c r="C198" s="209" t="s">
        <v>10</v>
      </c>
      <c r="D198" s="209" t="s">
        <v>10</v>
      </c>
      <c r="E198" s="209">
        <v>3</v>
      </c>
      <c r="F198" s="209">
        <v>0</v>
      </c>
      <c r="G198" s="210" t="s">
        <v>10</v>
      </c>
      <c r="H198" s="210" t="s">
        <v>10</v>
      </c>
      <c r="I198" s="209" t="s">
        <v>10</v>
      </c>
      <c r="J198" s="131">
        <f t="shared" si="5"/>
        <v>3</v>
      </c>
    </row>
    <row r="199" spans="1:10" x14ac:dyDescent="0.35">
      <c r="A199" s="130">
        <v>44486</v>
      </c>
      <c r="B199" s="106" t="s">
        <v>41</v>
      </c>
      <c r="C199" s="209">
        <v>8</v>
      </c>
      <c r="D199" s="209">
        <v>663</v>
      </c>
      <c r="E199" s="209">
        <v>40</v>
      </c>
      <c r="F199" s="209">
        <v>83</v>
      </c>
      <c r="G199" s="210" t="s">
        <v>10</v>
      </c>
      <c r="H199" s="210" t="s">
        <v>10</v>
      </c>
      <c r="I199" s="209">
        <v>588</v>
      </c>
      <c r="J199" s="131">
        <f t="shared" si="5"/>
        <v>1382</v>
      </c>
    </row>
    <row r="200" spans="1:10" s="125" customFormat="1" x14ac:dyDescent="0.35">
      <c r="A200" s="133">
        <v>44487</v>
      </c>
      <c r="B200" s="134" t="s">
        <v>42</v>
      </c>
      <c r="C200" s="225">
        <f>SUM(C182:C199)</f>
        <v>795</v>
      </c>
      <c r="D200" s="225">
        <f>SUM(D182:D199)</f>
        <v>2384</v>
      </c>
      <c r="E200" s="225">
        <f>SUM(E182:E199)</f>
        <v>2470</v>
      </c>
      <c r="F200" s="225">
        <f>SUM(F182:F199)</f>
        <v>2144</v>
      </c>
      <c r="G200" s="225" t="s">
        <v>10</v>
      </c>
      <c r="H200" s="225" t="s">
        <v>10</v>
      </c>
      <c r="I200" s="225">
        <f>SUM(I182:I199)</f>
        <v>1108</v>
      </c>
      <c r="J200" s="136">
        <f>C200+D200+E200+F200+I200</f>
        <v>8901</v>
      </c>
    </row>
    <row r="201" spans="1:10" x14ac:dyDescent="0.35">
      <c r="A201" s="130">
        <v>44501</v>
      </c>
      <c r="B201" s="106" t="s">
        <v>26</v>
      </c>
      <c r="C201" s="210">
        <v>258</v>
      </c>
      <c r="D201" s="210">
        <v>740</v>
      </c>
      <c r="E201" s="210">
        <v>607</v>
      </c>
      <c r="F201" s="210">
        <v>45</v>
      </c>
      <c r="G201" s="209" t="s">
        <v>10</v>
      </c>
      <c r="H201" s="209" t="s">
        <v>10</v>
      </c>
      <c r="I201" s="210">
        <v>15</v>
      </c>
      <c r="J201" s="131">
        <f t="shared" ref="J201:J238" si="6">SUM(C201:I201)</f>
        <v>1665</v>
      </c>
    </row>
    <row r="202" spans="1:10" x14ac:dyDescent="0.35">
      <c r="A202" s="130">
        <v>44502</v>
      </c>
      <c r="B202" s="106" t="s">
        <v>27</v>
      </c>
      <c r="C202" s="209">
        <v>94</v>
      </c>
      <c r="D202" s="209">
        <v>115</v>
      </c>
      <c r="E202" s="209">
        <v>642</v>
      </c>
      <c r="F202" s="209">
        <v>134</v>
      </c>
      <c r="G202" s="209" t="s">
        <v>10</v>
      </c>
      <c r="H202" s="209" t="s">
        <v>10</v>
      </c>
      <c r="I202" s="209">
        <v>76</v>
      </c>
      <c r="J202" s="131">
        <f t="shared" si="6"/>
        <v>1061</v>
      </c>
    </row>
    <row r="203" spans="1:10" x14ac:dyDescent="0.35">
      <c r="A203" s="130">
        <v>44503</v>
      </c>
      <c r="B203" s="106" t="s">
        <v>28</v>
      </c>
      <c r="C203" s="209">
        <v>3</v>
      </c>
      <c r="D203" s="209">
        <v>27</v>
      </c>
      <c r="E203" s="209">
        <v>37</v>
      </c>
      <c r="F203" s="209">
        <v>1</v>
      </c>
      <c r="G203" s="209" t="s">
        <v>10</v>
      </c>
      <c r="H203" s="209" t="s">
        <v>10</v>
      </c>
      <c r="I203" s="209">
        <v>2</v>
      </c>
      <c r="J203" s="131">
        <f t="shared" si="6"/>
        <v>70</v>
      </c>
    </row>
    <row r="204" spans="1:10" x14ac:dyDescent="0.35">
      <c r="A204" s="130">
        <v>44504</v>
      </c>
      <c r="B204" s="106" t="s">
        <v>29</v>
      </c>
      <c r="C204" s="209">
        <v>9</v>
      </c>
      <c r="D204" s="209">
        <v>39</v>
      </c>
      <c r="E204" s="209">
        <v>20</v>
      </c>
      <c r="F204" s="209">
        <v>0</v>
      </c>
      <c r="G204" s="209" t="s">
        <v>10</v>
      </c>
      <c r="H204" s="209" t="s">
        <v>10</v>
      </c>
      <c r="I204" s="209">
        <v>1</v>
      </c>
      <c r="J204" s="131">
        <f t="shared" si="6"/>
        <v>69</v>
      </c>
    </row>
    <row r="205" spans="1:10" x14ac:dyDescent="0.35">
      <c r="A205" s="130">
        <v>44505</v>
      </c>
      <c r="B205" s="106" t="s">
        <v>30</v>
      </c>
      <c r="C205" s="209">
        <v>25</v>
      </c>
      <c r="D205" s="209">
        <v>198</v>
      </c>
      <c r="E205" s="209">
        <v>122</v>
      </c>
      <c r="F205" s="209">
        <v>135</v>
      </c>
      <c r="G205" s="209" t="s">
        <v>10</v>
      </c>
      <c r="H205" s="209" t="s">
        <v>10</v>
      </c>
      <c r="I205" s="209">
        <v>35</v>
      </c>
      <c r="J205" s="131">
        <f t="shared" si="6"/>
        <v>515</v>
      </c>
    </row>
    <row r="206" spans="1:10" x14ac:dyDescent="0.35">
      <c r="A206" s="130">
        <v>44506</v>
      </c>
      <c r="B206" s="106" t="s">
        <v>31</v>
      </c>
      <c r="C206" s="209">
        <v>2</v>
      </c>
      <c r="D206" s="209">
        <v>22</v>
      </c>
      <c r="E206" s="209">
        <v>38</v>
      </c>
      <c r="F206" s="209">
        <v>4</v>
      </c>
      <c r="G206" s="209" t="s">
        <v>10</v>
      </c>
      <c r="H206" s="209" t="s">
        <v>10</v>
      </c>
      <c r="I206" s="209">
        <v>2</v>
      </c>
      <c r="J206" s="131">
        <f t="shared" si="6"/>
        <v>68</v>
      </c>
    </row>
    <row r="207" spans="1:10" x14ac:dyDescent="0.35">
      <c r="A207" s="130">
        <v>44507</v>
      </c>
      <c r="B207" s="106" t="s">
        <v>32</v>
      </c>
      <c r="C207" s="209">
        <v>168</v>
      </c>
      <c r="D207" s="209">
        <v>0</v>
      </c>
      <c r="E207" s="209">
        <v>0</v>
      </c>
      <c r="F207" s="209">
        <v>0</v>
      </c>
      <c r="G207" s="209" t="s">
        <v>10</v>
      </c>
      <c r="H207" s="209" t="s">
        <v>10</v>
      </c>
      <c r="I207" s="209" t="s">
        <v>10</v>
      </c>
      <c r="J207" s="131">
        <f t="shared" si="6"/>
        <v>168</v>
      </c>
    </row>
    <row r="208" spans="1:10" x14ac:dyDescent="0.35">
      <c r="A208" s="130">
        <v>44508</v>
      </c>
      <c r="B208" s="106" t="s">
        <v>33</v>
      </c>
      <c r="C208" s="209">
        <v>44</v>
      </c>
      <c r="D208" s="209">
        <v>70</v>
      </c>
      <c r="E208" s="209">
        <v>307</v>
      </c>
      <c r="F208" s="209">
        <v>24</v>
      </c>
      <c r="G208" s="209" t="s">
        <v>10</v>
      </c>
      <c r="H208" s="209" t="s">
        <v>10</v>
      </c>
      <c r="I208" s="209" t="s">
        <v>10</v>
      </c>
      <c r="J208" s="131">
        <f t="shared" si="6"/>
        <v>445</v>
      </c>
    </row>
    <row r="209" spans="1:10" x14ac:dyDescent="0.35">
      <c r="A209" s="130">
        <v>44509</v>
      </c>
      <c r="B209" s="106" t="s">
        <v>34</v>
      </c>
      <c r="C209" s="209">
        <v>25</v>
      </c>
      <c r="D209" s="209">
        <v>190</v>
      </c>
      <c r="E209" s="209">
        <v>84</v>
      </c>
      <c r="F209" s="209">
        <v>57</v>
      </c>
      <c r="G209" s="209" t="s">
        <v>10</v>
      </c>
      <c r="H209" s="209" t="s">
        <v>10</v>
      </c>
      <c r="I209" s="209">
        <v>1</v>
      </c>
      <c r="J209" s="131">
        <f t="shared" si="6"/>
        <v>357</v>
      </c>
    </row>
    <row r="210" spans="1:10" x14ac:dyDescent="0.35">
      <c r="A210" s="130">
        <v>44510</v>
      </c>
      <c r="B210" s="106" t="s">
        <v>35</v>
      </c>
      <c r="C210" s="209">
        <v>67</v>
      </c>
      <c r="D210" s="209">
        <v>240</v>
      </c>
      <c r="E210" s="209">
        <v>219</v>
      </c>
      <c r="F210" s="209">
        <v>16</v>
      </c>
      <c r="G210" s="209" t="s">
        <v>10</v>
      </c>
      <c r="H210" s="209" t="s">
        <v>10</v>
      </c>
      <c r="I210" s="209">
        <v>1</v>
      </c>
      <c r="J210" s="131">
        <f t="shared" si="6"/>
        <v>543</v>
      </c>
    </row>
    <row r="211" spans="1:10" x14ac:dyDescent="0.35">
      <c r="A211" s="130">
        <v>44511</v>
      </c>
      <c r="B211" s="106" t="s">
        <v>44</v>
      </c>
      <c r="C211" s="209">
        <v>18</v>
      </c>
      <c r="D211" s="209">
        <v>171</v>
      </c>
      <c r="E211" s="209">
        <v>163</v>
      </c>
      <c r="F211" s="209">
        <v>413</v>
      </c>
      <c r="G211" s="209" t="s">
        <v>10</v>
      </c>
      <c r="H211" s="209" t="s">
        <v>10</v>
      </c>
      <c r="I211" s="209">
        <v>43</v>
      </c>
      <c r="J211" s="131">
        <f t="shared" si="6"/>
        <v>808</v>
      </c>
    </row>
    <row r="212" spans="1:10" x14ac:dyDescent="0.35">
      <c r="A212" s="130">
        <v>44512</v>
      </c>
      <c r="B212" s="106" t="s">
        <v>36</v>
      </c>
      <c r="C212" s="209" t="s">
        <v>10</v>
      </c>
      <c r="D212" s="209" t="s">
        <v>10</v>
      </c>
      <c r="E212" s="209">
        <v>119</v>
      </c>
      <c r="F212" s="209" t="s">
        <v>10</v>
      </c>
      <c r="G212" s="209" t="s">
        <v>10</v>
      </c>
      <c r="H212" s="209" t="s">
        <v>10</v>
      </c>
      <c r="I212" s="209" t="s">
        <v>10</v>
      </c>
      <c r="J212" s="131">
        <f t="shared" si="6"/>
        <v>119</v>
      </c>
    </row>
    <row r="213" spans="1:10" x14ac:dyDescent="0.35">
      <c r="A213" s="130">
        <v>44513</v>
      </c>
      <c r="B213" s="106" t="s">
        <v>37</v>
      </c>
      <c r="C213" s="209" t="s">
        <v>10</v>
      </c>
      <c r="D213" s="209" t="s">
        <v>10</v>
      </c>
      <c r="E213" s="209">
        <v>71</v>
      </c>
      <c r="F213" s="209" t="s">
        <v>10</v>
      </c>
      <c r="G213" s="209" t="s">
        <v>10</v>
      </c>
      <c r="H213" s="209" t="s">
        <v>10</v>
      </c>
      <c r="I213" s="209" t="s">
        <v>10</v>
      </c>
      <c r="J213" s="131">
        <f t="shared" si="6"/>
        <v>71</v>
      </c>
    </row>
    <row r="214" spans="1:10" x14ac:dyDescent="0.35">
      <c r="A214" s="130">
        <v>44514</v>
      </c>
      <c r="B214" s="106" t="s">
        <v>38</v>
      </c>
      <c r="C214" s="209" t="s">
        <v>10</v>
      </c>
      <c r="D214" s="209">
        <v>3</v>
      </c>
      <c r="E214" s="209">
        <v>12</v>
      </c>
      <c r="F214" s="209" t="s">
        <v>10</v>
      </c>
      <c r="G214" s="209" t="s">
        <v>10</v>
      </c>
      <c r="H214" s="209" t="s">
        <v>10</v>
      </c>
      <c r="I214" s="209" t="s">
        <v>10</v>
      </c>
      <c r="J214" s="131">
        <f t="shared" si="6"/>
        <v>15</v>
      </c>
    </row>
    <row r="215" spans="1:10" x14ac:dyDescent="0.35">
      <c r="A215" s="130">
        <v>44515</v>
      </c>
      <c r="B215" s="106" t="s">
        <v>39</v>
      </c>
      <c r="C215" s="209" t="s">
        <v>10</v>
      </c>
      <c r="D215" s="209" t="s">
        <v>10</v>
      </c>
      <c r="E215" s="209" t="s">
        <v>10</v>
      </c>
      <c r="F215" s="209" t="s">
        <v>10</v>
      </c>
      <c r="G215" s="209" t="s">
        <v>10</v>
      </c>
      <c r="H215" s="209" t="s">
        <v>10</v>
      </c>
      <c r="I215" s="209">
        <v>5</v>
      </c>
      <c r="J215" s="131">
        <f t="shared" si="6"/>
        <v>5</v>
      </c>
    </row>
    <row r="216" spans="1:10" x14ac:dyDescent="0.35">
      <c r="A216" s="130">
        <v>44516</v>
      </c>
      <c r="B216" s="106" t="s">
        <v>43</v>
      </c>
      <c r="C216" s="209" t="s">
        <v>10</v>
      </c>
      <c r="D216" s="209" t="s">
        <v>10</v>
      </c>
      <c r="E216" s="209" t="s">
        <v>10</v>
      </c>
      <c r="F216" s="209" t="s">
        <v>10</v>
      </c>
      <c r="G216" s="209" t="s">
        <v>10</v>
      </c>
      <c r="H216" s="209" t="s">
        <v>10</v>
      </c>
      <c r="I216" s="209" t="s">
        <v>10</v>
      </c>
      <c r="J216" s="210" t="s">
        <v>10</v>
      </c>
    </row>
    <row r="217" spans="1:10" x14ac:dyDescent="0.35">
      <c r="A217" s="130">
        <v>44517</v>
      </c>
      <c r="B217" s="106" t="s">
        <v>40</v>
      </c>
      <c r="C217" s="209" t="s">
        <v>10</v>
      </c>
      <c r="D217" s="209" t="s">
        <v>10</v>
      </c>
      <c r="E217" s="209" t="s">
        <v>10</v>
      </c>
      <c r="F217" s="209">
        <v>1</v>
      </c>
      <c r="G217" s="209" t="s">
        <v>10</v>
      </c>
      <c r="H217" s="209" t="s">
        <v>10</v>
      </c>
      <c r="I217" s="209">
        <v>1</v>
      </c>
      <c r="J217" s="131">
        <f t="shared" si="6"/>
        <v>2</v>
      </c>
    </row>
    <row r="218" spans="1:10" x14ac:dyDescent="0.35">
      <c r="A218" s="130">
        <v>44518</v>
      </c>
      <c r="B218" s="106" t="s">
        <v>41</v>
      </c>
      <c r="C218" s="209">
        <v>184</v>
      </c>
      <c r="D218" s="209">
        <v>564</v>
      </c>
      <c r="E218" s="209">
        <v>219</v>
      </c>
      <c r="F218" s="209">
        <v>87</v>
      </c>
      <c r="G218" s="209" t="s">
        <v>10</v>
      </c>
      <c r="H218" s="209" t="s">
        <v>10</v>
      </c>
      <c r="I218" s="209">
        <v>173</v>
      </c>
      <c r="J218" s="131">
        <f t="shared" si="6"/>
        <v>1227</v>
      </c>
    </row>
    <row r="219" spans="1:10" x14ac:dyDescent="0.35">
      <c r="A219" s="133">
        <v>44519</v>
      </c>
      <c r="B219" s="134" t="s">
        <v>42</v>
      </c>
      <c r="C219" s="225">
        <f>SUM(C201:C218)</f>
        <v>897</v>
      </c>
      <c r="D219" s="225">
        <f>SUM(D201:D218)</f>
        <v>2379</v>
      </c>
      <c r="E219" s="225">
        <f>SUM(E201:E218)</f>
        <v>2660</v>
      </c>
      <c r="F219" s="225">
        <f>SUM(F201:F218)</f>
        <v>917</v>
      </c>
      <c r="G219" s="225" t="s">
        <v>10</v>
      </c>
      <c r="H219" s="225" t="s">
        <v>10</v>
      </c>
      <c r="I219" s="225">
        <f>SUM(I201:I218)</f>
        <v>355</v>
      </c>
      <c r="J219" s="225">
        <f t="shared" si="6"/>
        <v>7208</v>
      </c>
    </row>
    <row r="220" spans="1:10" x14ac:dyDescent="0.35">
      <c r="A220" s="130">
        <v>44531</v>
      </c>
      <c r="B220" s="106" t="s">
        <v>26</v>
      </c>
      <c r="C220" s="210">
        <v>241</v>
      </c>
      <c r="D220" s="210">
        <v>519</v>
      </c>
      <c r="E220" s="210">
        <v>567</v>
      </c>
      <c r="F220" s="210">
        <v>49</v>
      </c>
      <c r="G220" s="210" t="s">
        <v>10</v>
      </c>
      <c r="H220" s="210" t="s">
        <v>10</v>
      </c>
      <c r="I220" s="210">
        <v>34</v>
      </c>
      <c r="J220" s="210">
        <f t="shared" si="6"/>
        <v>1410</v>
      </c>
    </row>
    <row r="221" spans="1:10" x14ac:dyDescent="0.35">
      <c r="A221" s="130">
        <v>44531</v>
      </c>
      <c r="B221" s="106" t="s">
        <v>27</v>
      </c>
      <c r="C221" s="210">
        <v>93</v>
      </c>
      <c r="D221" s="209">
        <v>86</v>
      </c>
      <c r="E221" s="209">
        <v>406</v>
      </c>
      <c r="F221" s="209">
        <v>110</v>
      </c>
      <c r="G221" s="210" t="s">
        <v>10</v>
      </c>
      <c r="H221" s="210" t="s">
        <v>10</v>
      </c>
      <c r="I221" s="209">
        <v>56</v>
      </c>
      <c r="J221" s="210">
        <f t="shared" si="6"/>
        <v>751</v>
      </c>
    </row>
    <row r="222" spans="1:10" x14ac:dyDescent="0.35">
      <c r="A222" s="130">
        <v>44531</v>
      </c>
      <c r="B222" s="106" t="s">
        <v>28</v>
      </c>
      <c r="C222" s="210">
        <v>4</v>
      </c>
      <c r="D222" s="209">
        <v>26</v>
      </c>
      <c r="E222" s="209">
        <v>32</v>
      </c>
      <c r="F222" s="209">
        <v>3</v>
      </c>
      <c r="G222" s="210" t="s">
        <v>10</v>
      </c>
      <c r="H222" s="210" t="s">
        <v>10</v>
      </c>
      <c r="I222" s="209">
        <v>1</v>
      </c>
      <c r="J222" s="210">
        <f t="shared" si="6"/>
        <v>66</v>
      </c>
    </row>
    <row r="223" spans="1:10" x14ac:dyDescent="0.35">
      <c r="A223" s="130">
        <v>44531</v>
      </c>
      <c r="B223" s="106" t="s">
        <v>29</v>
      </c>
      <c r="C223" s="210">
        <v>5</v>
      </c>
      <c r="D223" s="209">
        <v>20</v>
      </c>
      <c r="E223" s="209">
        <v>16</v>
      </c>
      <c r="F223" s="209" t="s">
        <v>10</v>
      </c>
      <c r="G223" s="210" t="s">
        <v>10</v>
      </c>
      <c r="H223" s="210" t="s">
        <v>10</v>
      </c>
      <c r="I223" s="209" t="s">
        <v>10</v>
      </c>
      <c r="J223" s="210">
        <f t="shared" si="6"/>
        <v>41</v>
      </c>
    </row>
    <row r="224" spans="1:10" x14ac:dyDescent="0.35">
      <c r="A224" s="130">
        <v>44531</v>
      </c>
      <c r="B224" s="106" t="s">
        <v>30</v>
      </c>
      <c r="C224" s="210">
        <v>22</v>
      </c>
      <c r="D224" s="209">
        <v>155</v>
      </c>
      <c r="E224" s="209">
        <v>158</v>
      </c>
      <c r="F224" s="209">
        <v>181</v>
      </c>
      <c r="G224" s="210" t="s">
        <v>10</v>
      </c>
      <c r="H224" s="210" t="s">
        <v>10</v>
      </c>
      <c r="I224" s="209">
        <v>57</v>
      </c>
      <c r="J224" s="210">
        <f t="shared" si="6"/>
        <v>573</v>
      </c>
    </row>
    <row r="225" spans="1:10" x14ac:dyDescent="0.35">
      <c r="A225" s="130">
        <v>44531</v>
      </c>
      <c r="B225" s="106" t="s">
        <v>31</v>
      </c>
      <c r="C225" s="210">
        <v>3</v>
      </c>
      <c r="D225" s="209">
        <v>20</v>
      </c>
      <c r="E225" s="209">
        <v>29</v>
      </c>
      <c r="F225" s="209">
        <v>2</v>
      </c>
      <c r="G225" s="210" t="s">
        <v>10</v>
      </c>
      <c r="H225" s="210" t="s">
        <v>10</v>
      </c>
      <c r="I225" s="209">
        <v>5</v>
      </c>
      <c r="J225" s="210">
        <f t="shared" si="6"/>
        <v>59</v>
      </c>
    </row>
    <row r="226" spans="1:10" x14ac:dyDescent="0.35">
      <c r="A226" s="130">
        <v>44531</v>
      </c>
      <c r="B226" s="106" t="s">
        <v>32</v>
      </c>
      <c r="C226" s="210">
        <v>176</v>
      </c>
      <c r="D226" s="209" t="s">
        <v>10</v>
      </c>
      <c r="E226" s="209" t="s">
        <v>10</v>
      </c>
      <c r="F226" s="209" t="s">
        <v>10</v>
      </c>
      <c r="G226" s="210" t="s">
        <v>10</v>
      </c>
      <c r="H226" s="210" t="s">
        <v>10</v>
      </c>
      <c r="I226" s="209" t="s">
        <v>10</v>
      </c>
      <c r="J226" s="210">
        <f t="shared" si="6"/>
        <v>176</v>
      </c>
    </row>
    <row r="227" spans="1:10" x14ac:dyDescent="0.35">
      <c r="A227" s="130">
        <v>44531</v>
      </c>
      <c r="B227" s="106" t="s">
        <v>33</v>
      </c>
      <c r="C227" s="210">
        <v>37</v>
      </c>
      <c r="D227" s="209">
        <v>81</v>
      </c>
      <c r="E227" s="209">
        <v>221</v>
      </c>
      <c r="F227" s="209">
        <v>19</v>
      </c>
      <c r="G227" s="210" t="s">
        <v>10</v>
      </c>
      <c r="H227" s="210" t="s">
        <v>10</v>
      </c>
      <c r="I227" s="209">
        <v>3</v>
      </c>
      <c r="J227" s="210">
        <f t="shared" si="6"/>
        <v>361</v>
      </c>
    </row>
    <row r="228" spans="1:10" x14ac:dyDescent="0.35">
      <c r="A228" s="130">
        <v>44531</v>
      </c>
      <c r="B228" s="106" t="s">
        <v>34</v>
      </c>
      <c r="C228" s="210">
        <v>20</v>
      </c>
      <c r="D228" s="209">
        <v>129</v>
      </c>
      <c r="E228" s="209">
        <v>67</v>
      </c>
      <c r="F228" s="209">
        <v>91</v>
      </c>
      <c r="G228" s="210" t="s">
        <v>10</v>
      </c>
      <c r="H228" s="210" t="s">
        <v>10</v>
      </c>
      <c r="I228" s="209" t="s">
        <v>10</v>
      </c>
      <c r="J228" s="210">
        <f t="shared" si="6"/>
        <v>307</v>
      </c>
    </row>
    <row r="229" spans="1:10" x14ac:dyDescent="0.35">
      <c r="A229" s="130">
        <v>44531</v>
      </c>
      <c r="B229" s="106" t="s">
        <v>35</v>
      </c>
      <c r="C229" s="210">
        <v>67</v>
      </c>
      <c r="D229" s="209">
        <v>150</v>
      </c>
      <c r="E229" s="209">
        <v>145</v>
      </c>
      <c r="F229" s="209">
        <v>5</v>
      </c>
      <c r="G229" s="210" t="s">
        <v>10</v>
      </c>
      <c r="H229" s="210" t="s">
        <v>10</v>
      </c>
      <c r="I229" s="209">
        <v>2</v>
      </c>
      <c r="J229" s="210">
        <f t="shared" si="6"/>
        <v>369</v>
      </c>
    </row>
    <row r="230" spans="1:10" x14ac:dyDescent="0.35">
      <c r="A230" s="130">
        <v>44531</v>
      </c>
      <c r="B230" s="106" t="s">
        <v>44</v>
      </c>
      <c r="C230" s="210">
        <v>11</v>
      </c>
      <c r="D230" s="209">
        <v>132</v>
      </c>
      <c r="E230" s="209">
        <v>131</v>
      </c>
      <c r="F230" s="209">
        <v>720</v>
      </c>
      <c r="G230" s="210" t="s">
        <v>10</v>
      </c>
      <c r="H230" s="210" t="s">
        <v>10</v>
      </c>
      <c r="I230" s="209">
        <v>33</v>
      </c>
      <c r="J230" s="210">
        <f t="shared" si="6"/>
        <v>1027</v>
      </c>
    </row>
    <row r="231" spans="1:10" x14ac:dyDescent="0.35">
      <c r="A231" s="130">
        <v>44531</v>
      </c>
      <c r="B231" s="106" t="s">
        <v>36</v>
      </c>
      <c r="C231" s="210" t="s">
        <v>10</v>
      </c>
      <c r="D231" s="209" t="s">
        <v>10</v>
      </c>
      <c r="E231" s="209">
        <v>48</v>
      </c>
      <c r="F231" s="209" t="s">
        <v>10</v>
      </c>
      <c r="G231" s="210" t="s">
        <v>10</v>
      </c>
      <c r="H231" s="210" t="s">
        <v>10</v>
      </c>
      <c r="I231" s="209" t="s">
        <v>10</v>
      </c>
      <c r="J231" s="210">
        <f t="shared" si="6"/>
        <v>48</v>
      </c>
    </row>
    <row r="232" spans="1:10" x14ac:dyDescent="0.35">
      <c r="A232" s="130">
        <v>44531</v>
      </c>
      <c r="B232" s="106" t="s">
        <v>37</v>
      </c>
      <c r="C232" s="210" t="s">
        <v>10</v>
      </c>
      <c r="D232" s="209" t="s">
        <v>10</v>
      </c>
      <c r="E232" s="209">
        <v>13</v>
      </c>
      <c r="F232" s="209" t="s">
        <v>10</v>
      </c>
      <c r="G232" s="210" t="s">
        <v>10</v>
      </c>
      <c r="H232" s="210" t="s">
        <v>10</v>
      </c>
      <c r="I232" s="209" t="s">
        <v>10</v>
      </c>
      <c r="J232" s="210">
        <f t="shared" si="6"/>
        <v>13</v>
      </c>
    </row>
    <row r="233" spans="1:10" x14ac:dyDescent="0.35">
      <c r="A233" s="130">
        <v>44531</v>
      </c>
      <c r="B233" s="106" t="s">
        <v>38</v>
      </c>
      <c r="C233" s="210" t="s">
        <v>10</v>
      </c>
      <c r="D233" s="209" t="s">
        <v>10</v>
      </c>
      <c r="E233" s="209" t="s">
        <v>10</v>
      </c>
      <c r="F233" s="209" t="s">
        <v>10</v>
      </c>
      <c r="G233" s="210" t="s">
        <v>10</v>
      </c>
      <c r="H233" s="210" t="s">
        <v>10</v>
      </c>
      <c r="I233" s="209" t="s">
        <v>10</v>
      </c>
      <c r="J233" s="210" t="s">
        <v>10</v>
      </c>
    </row>
    <row r="234" spans="1:10" x14ac:dyDescent="0.35">
      <c r="A234" s="130">
        <v>44531</v>
      </c>
      <c r="B234" s="106" t="s">
        <v>39</v>
      </c>
      <c r="C234" s="210" t="s">
        <v>10</v>
      </c>
      <c r="D234" s="209" t="s">
        <v>10</v>
      </c>
      <c r="E234" s="209">
        <v>1</v>
      </c>
      <c r="F234" s="209">
        <v>1</v>
      </c>
      <c r="G234" s="210" t="s">
        <v>10</v>
      </c>
      <c r="H234" s="210" t="s">
        <v>10</v>
      </c>
      <c r="I234" s="209">
        <v>2</v>
      </c>
      <c r="J234" s="210">
        <f t="shared" si="6"/>
        <v>4</v>
      </c>
    </row>
    <row r="235" spans="1:10" x14ac:dyDescent="0.35">
      <c r="A235" s="130">
        <v>44531</v>
      </c>
      <c r="B235" s="106" t="s">
        <v>43</v>
      </c>
      <c r="C235" s="210" t="s">
        <v>10</v>
      </c>
      <c r="D235" s="209" t="s">
        <v>10</v>
      </c>
      <c r="E235" s="209" t="s">
        <v>10</v>
      </c>
      <c r="F235" s="209" t="s">
        <v>10</v>
      </c>
      <c r="G235" s="210" t="s">
        <v>10</v>
      </c>
      <c r="H235" s="210" t="s">
        <v>10</v>
      </c>
      <c r="I235" s="209" t="s">
        <v>10</v>
      </c>
      <c r="J235" s="210" t="s">
        <v>10</v>
      </c>
    </row>
    <row r="236" spans="1:10" x14ac:dyDescent="0.35">
      <c r="A236" s="130">
        <v>44531</v>
      </c>
      <c r="B236" s="106" t="s">
        <v>40</v>
      </c>
      <c r="C236" s="210" t="s">
        <v>10</v>
      </c>
      <c r="D236" s="209">
        <v>2</v>
      </c>
      <c r="E236" s="209">
        <v>1</v>
      </c>
      <c r="F236" s="209" t="s">
        <v>10</v>
      </c>
      <c r="G236" s="210" t="s">
        <v>10</v>
      </c>
      <c r="H236" s="210" t="s">
        <v>10</v>
      </c>
      <c r="I236" s="209" t="s">
        <v>10</v>
      </c>
      <c r="J236" s="210">
        <f t="shared" si="6"/>
        <v>3</v>
      </c>
    </row>
    <row r="237" spans="1:10" x14ac:dyDescent="0.35">
      <c r="A237" s="130">
        <v>44531</v>
      </c>
      <c r="B237" s="106" t="s">
        <v>41</v>
      </c>
      <c r="C237" s="210" t="s">
        <v>10</v>
      </c>
      <c r="D237" s="209">
        <v>416</v>
      </c>
      <c r="E237" s="209">
        <v>423</v>
      </c>
      <c r="F237" s="209">
        <v>650</v>
      </c>
      <c r="G237" s="210" t="s">
        <v>10</v>
      </c>
      <c r="H237" s="210" t="s">
        <v>10</v>
      </c>
      <c r="I237" s="209">
        <v>75</v>
      </c>
      <c r="J237" s="210">
        <f t="shared" si="6"/>
        <v>1564</v>
      </c>
    </row>
    <row r="238" spans="1:10" x14ac:dyDescent="0.35">
      <c r="A238" s="133">
        <v>44531</v>
      </c>
      <c r="B238" s="134" t="s">
        <v>42</v>
      </c>
      <c r="C238" s="225">
        <f>SUM(C220:C237)</f>
        <v>679</v>
      </c>
      <c r="D238" s="225">
        <f>SUM(D220:D237)</f>
        <v>1736</v>
      </c>
      <c r="E238" s="225">
        <f>SUM(E220:E237)</f>
        <v>2258</v>
      </c>
      <c r="F238" s="225">
        <f>SUM(F220:F237)</f>
        <v>1831</v>
      </c>
      <c r="G238" s="225" t="s">
        <v>10</v>
      </c>
      <c r="H238" s="225" t="s">
        <v>10</v>
      </c>
      <c r="I238" s="225">
        <f>SUM(I220:I237)</f>
        <v>268</v>
      </c>
      <c r="J238" s="136">
        <f t="shared" si="6"/>
        <v>6772</v>
      </c>
    </row>
    <row r="239" spans="1:10" x14ac:dyDescent="0.35">
      <c r="A239" s="126"/>
      <c r="B239" s="127" t="s">
        <v>12</v>
      </c>
      <c r="C239" s="223">
        <f t="shared" ref="C239:J239" si="7">+C238+C219+C200</f>
        <v>2371</v>
      </c>
      <c r="D239" s="223">
        <f t="shared" si="7"/>
        <v>6499</v>
      </c>
      <c r="E239" s="223">
        <f t="shared" si="7"/>
        <v>7388</v>
      </c>
      <c r="F239" s="223">
        <f t="shared" si="7"/>
        <v>4892</v>
      </c>
      <c r="G239" s="223" t="s">
        <v>10</v>
      </c>
      <c r="H239" s="223" t="s">
        <v>10</v>
      </c>
      <c r="I239" s="223">
        <f t="shared" si="7"/>
        <v>1731</v>
      </c>
      <c r="J239" s="128">
        <f t="shared" si="7"/>
        <v>22881</v>
      </c>
    </row>
    <row r="240" spans="1:10" x14ac:dyDescent="0.35">
      <c r="A240" s="130">
        <v>44562</v>
      </c>
      <c r="B240" s="106" t="s">
        <v>26</v>
      </c>
      <c r="C240" s="210">
        <v>264</v>
      </c>
      <c r="D240" s="210">
        <v>641</v>
      </c>
      <c r="E240" s="210">
        <v>543</v>
      </c>
      <c r="F240" s="210">
        <v>26</v>
      </c>
      <c r="G240" s="212" t="s">
        <v>10</v>
      </c>
      <c r="H240" s="212" t="s">
        <v>10</v>
      </c>
      <c r="I240" s="210">
        <v>15</v>
      </c>
      <c r="J240" s="210">
        <f t="shared" ref="J240:J271" si="8">SUM(C240:I240)</f>
        <v>1489</v>
      </c>
    </row>
    <row r="241" spans="1:10" x14ac:dyDescent="0.35">
      <c r="A241" s="130">
        <v>44563</v>
      </c>
      <c r="B241" s="106" t="s">
        <v>27</v>
      </c>
      <c r="C241" s="210">
        <v>85</v>
      </c>
      <c r="D241" s="209">
        <v>91</v>
      </c>
      <c r="E241" s="209">
        <v>347</v>
      </c>
      <c r="F241" s="209">
        <v>114</v>
      </c>
      <c r="G241" s="212" t="s">
        <v>10</v>
      </c>
      <c r="H241" s="212" t="s">
        <v>10</v>
      </c>
      <c r="I241" s="209">
        <v>28</v>
      </c>
      <c r="J241" s="210">
        <f t="shared" si="8"/>
        <v>665</v>
      </c>
    </row>
    <row r="242" spans="1:10" x14ac:dyDescent="0.35">
      <c r="A242" s="130">
        <v>44564</v>
      </c>
      <c r="B242" s="106" t="s">
        <v>28</v>
      </c>
      <c r="C242" s="210">
        <v>4</v>
      </c>
      <c r="D242" s="209">
        <v>49</v>
      </c>
      <c r="E242" s="209">
        <v>32</v>
      </c>
      <c r="F242" s="209" t="s">
        <v>10</v>
      </c>
      <c r="G242" s="212" t="s">
        <v>10</v>
      </c>
      <c r="H242" s="212" t="s">
        <v>10</v>
      </c>
      <c r="I242" s="209" t="s">
        <v>10</v>
      </c>
      <c r="J242" s="210">
        <f t="shared" si="8"/>
        <v>85</v>
      </c>
    </row>
    <row r="243" spans="1:10" x14ac:dyDescent="0.35">
      <c r="A243" s="130">
        <v>44565</v>
      </c>
      <c r="B243" s="106" t="s">
        <v>29</v>
      </c>
      <c r="C243" s="210">
        <v>7</v>
      </c>
      <c r="D243" s="209">
        <v>19</v>
      </c>
      <c r="E243" s="209">
        <v>20</v>
      </c>
      <c r="F243" s="209" t="s">
        <v>10</v>
      </c>
      <c r="G243" s="212" t="s">
        <v>10</v>
      </c>
      <c r="H243" s="212" t="s">
        <v>10</v>
      </c>
      <c r="I243" s="209" t="s">
        <v>10</v>
      </c>
      <c r="J243" s="210">
        <f t="shared" si="8"/>
        <v>46</v>
      </c>
    </row>
    <row r="244" spans="1:10" x14ac:dyDescent="0.35">
      <c r="A244" s="130">
        <v>44566</v>
      </c>
      <c r="B244" s="106" t="s">
        <v>30</v>
      </c>
      <c r="C244" s="210">
        <v>23</v>
      </c>
      <c r="D244" s="209">
        <v>79</v>
      </c>
      <c r="E244" s="209">
        <v>114</v>
      </c>
      <c r="F244" s="209">
        <v>42</v>
      </c>
      <c r="G244" s="212" t="s">
        <v>10</v>
      </c>
      <c r="H244" s="212" t="s">
        <v>10</v>
      </c>
      <c r="I244" s="209">
        <v>7</v>
      </c>
      <c r="J244" s="210">
        <f t="shared" si="8"/>
        <v>265</v>
      </c>
    </row>
    <row r="245" spans="1:10" x14ac:dyDescent="0.35">
      <c r="A245" s="130">
        <v>44562</v>
      </c>
      <c r="B245" s="106" t="s">
        <v>31</v>
      </c>
      <c r="C245" s="210">
        <v>2</v>
      </c>
      <c r="D245" s="209">
        <v>22</v>
      </c>
      <c r="E245" s="209">
        <v>41</v>
      </c>
      <c r="F245" s="209">
        <v>1</v>
      </c>
      <c r="G245" s="212" t="s">
        <v>10</v>
      </c>
      <c r="H245" s="212" t="s">
        <v>10</v>
      </c>
      <c r="I245" s="209">
        <v>54</v>
      </c>
      <c r="J245" s="210">
        <f t="shared" si="8"/>
        <v>120</v>
      </c>
    </row>
    <row r="246" spans="1:10" x14ac:dyDescent="0.35">
      <c r="A246" s="130">
        <v>44563</v>
      </c>
      <c r="B246" s="106" t="s">
        <v>32</v>
      </c>
      <c r="C246" s="210">
        <v>171</v>
      </c>
      <c r="D246" s="209" t="s">
        <v>10</v>
      </c>
      <c r="E246" s="209" t="s">
        <v>10</v>
      </c>
      <c r="F246" s="209" t="s">
        <v>10</v>
      </c>
      <c r="G246" s="212" t="s">
        <v>10</v>
      </c>
      <c r="H246" s="212" t="s">
        <v>10</v>
      </c>
      <c r="I246" s="209" t="s">
        <v>10</v>
      </c>
      <c r="J246" s="210">
        <f t="shared" si="8"/>
        <v>171</v>
      </c>
    </row>
    <row r="247" spans="1:10" x14ac:dyDescent="0.35">
      <c r="A247" s="130">
        <v>44564</v>
      </c>
      <c r="B247" s="106" t="s">
        <v>33</v>
      </c>
      <c r="C247" s="210">
        <v>33</v>
      </c>
      <c r="D247" s="209">
        <v>50</v>
      </c>
      <c r="E247" s="209">
        <v>251</v>
      </c>
      <c r="F247" s="209">
        <v>9</v>
      </c>
      <c r="G247" s="212" t="s">
        <v>10</v>
      </c>
      <c r="H247" s="212" t="s">
        <v>10</v>
      </c>
      <c r="I247" s="209">
        <v>11</v>
      </c>
      <c r="J247" s="210">
        <f t="shared" si="8"/>
        <v>354</v>
      </c>
    </row>
    <row r="248" spans="1:10" x14ac:dyDescent="0.35">
      <c r="A248" s="130">
        <v>44565</v>
      </c>
      <c r="B248" s="106" t="s">
        <v>34</v>
      </c>
      <c r="C248" s="210">
        <v>18</v>
      </c>
      <c r="D248" s="209">
        <v>90</v>
      </c>
      <c r="E248" s="209">
        <v>50</v>
      </c>
      <c r="F248" s="209">
        <v>55</v>
      </c>
      <c r="G248" s="212" t="s">
        <v>10</v>
      </c>
      <c r="H248" s="212" t="s">
        <v>10</v>
      </c>
      <c r="I248" s="209" t="s">
        <v>10</v>
      </c>
      <c r="J248" s="210">
        <f t="shared" si="8"/>
        <v>213</v>
      </c>
    </row>
    <row r="249" spans="1:10" x14ac:dyDescent="0.35">
      <c r="A249" s="130">
        <v>44566</v>
      </c>
      <c r="B249" s="106" t="s">
        <v>35</v>
      </c>
      <c r="C249" s="210">
        <v>59</v>
      </c>
      <c r="D249" s="209">
        <v>122</v>
      </c>
      <c r="E249" s="209">
        <v>157</v>
      </c>
      <c r="F249" s="209">
        <v>10</v>
      </c>
      <c r="G249" s="212" t="s">
        <v>10</v>
      </c>
      <c r="H249" s="212" t="s">
        <v>10</v>
      </c>
      <c r="I249" s="209">
        <v>22</v>
      </c>
      <c r="J249" s="210">
        <f t="shared" si="8"/>
        <v>370</v>
      </c>
    </row>
    <row r="250" spans="1:10" x14ac:dyDescent="0.35">
      <c r="A250" s="130">
        <v>44562</v>
      </c>
      <c r="B250" s="106" t="s">
        <v>44</v>
      </c>
      <c r="C250" s="210">
        <v>5</v>
      </c>
      <c r="D250" s="209">
        <v>75</v>
      </c>
      <c r="E250" s="209">
        <v>70</v>
      </c>
      <c r="F250" s="209">
        <v>67</v>
      </c>
      <c r="G250" s="212" t="s">
        <v>10</v>
      </c>
      <c r="H250" s="212" t="s">
        <v>10</v>
      </c>
      <c r="I250" s="209">
        <v>29</v>
      </c>
      <c r="J250" s="210">
        <f t="shared" si="8"/>
        <v>246</v>
      </c>
    </row>
    <row r="251" spans="1:10" x14ac:dyDescent="0.35">
      <c r="A251" s="130">
        <v>44563</v>
      </c>
      <c r="B251" s="106" t="s">
        <v>36</v>
      </c>
      <c r="C251" s="210" t="s">
        <v>10</v>
      </c>
      <c r="D251" s="209" t="s">
        <v>10</v>
      </c>
      <c r="E251" s="209">
        <v>61</v>
      </c>
      <c r="F251" s="209" t="s">
        <v>10</v>
      </c>
      <c r="G251" s="212" t="s">
        <v>10</v>
      </c>
      <c r="H251" s="212" t="s">
        <v>10</v>
      </c>
      <c r="I251" s="209" t="s">
        <v>10</v>
      </c>
      <c r="J251" s="210">
        <f t="shared" si="8"/>
        <v>61</v>
      </c>
    </row>
    <row r="252" spans="1:10" x14ac:dyDescent="0.35">
      <c r="A252" s="130">
        <v>44564</v>
      </c>
      <c r="B252" s="106" t="s">
        <v>37</v>
      </c>
      <c r="C252" s="210" t="s">
        <v>10</v>
      </c>
      <c r="D252" s="209" t="s">
        <v>10</v>
      </c>
      <c r="E252" s="209">
        <v>18</v>
      </c>
      <c r="F252" s="209" t="s">
        <v>10</v>
      </c>
      <c r="G252" s="212" t="s">
        <v>10</v>
      </c>
      <c r="H252" s="212" t="s">
        <v>10</v>
      </c>
      <c r="I252" s="209" t="s">
        <v>10</v>
      </c>
      <c r="J252" s="210">
        <f t="shared" si="8"/>
        <v>18</v>
      </c>
    </row>
    <row r="253" spans="1:10" x14ac:dyDescent="0.35">
      <c r="A253" s="130">
        <v>44565</v>
      </c>
      <c r="B253" s="106" t="s">
        <v>38</v>
      </c>
      <c r="C253" s="210" t="s">
        <v>10</v>
      </c>
      <c r="D253" s="209" t="s">
        <v>10</v>
      </c>
      <c r="E253" s="209" t="s">
        <v>10</v>
      </c>
      <c r="F253" s="209" t="s">
        <v>10</v>
      </c>
      <c r="G253" s="212" t="s">
        <v>10</v>
      </c>
      <c r="H253" s="212" t="s">
        <v>10</v>
      </c>
      <c r="I253" s="209" t="s">
        <v>10</v>
      </c>
      <c r="J253" s="210" t="s">
        <v>10</v>
      </c>
    </row>
    <row r="254" spans="1:10" x14ac:dyDescent="0.35">
      <c r="A254" s="130">
        <v>44566</v>
      </c>
      <c r="B254" s="106" t="s">
        <v>39</v>
      </c>
      <c r="C254" s="210" t="s">
        <v>10</v>
      </c>
      <c r="D254" s="209">
        <v>1</v>
      </c>
      <c r="E254" s="209" t="s">
        <v>10</v>
      </c>
      <c r="F254" s="209" t="s">
        <v>10</v>
      </c>
      <c r="G254" s="212" t="s">
        <v>10</v>
      </c>
      <c r="H254" s="212" t="s">
        <v>10</v>
      </c>
      <c r="I254" s="209" t="s">
        <v>10</v>
      </c>
      <c r="J254" s="210">
        <f t="shared" si="8"/>
        <v>1</v>
      </c>
    </row>
    <row r="255" spans="1:10" x14ac:dyDescent="0.35">
      <c r="A255" s="130">
        <v>44562</v>
      </c>
      <c r="B255" s="106" t="s">
        <v>43</v>
      </c>
      <c r="C255" s="210" t="s">
        <v>10</v>
      </c>
      <c r="D255" s="209" t="s">
        <v>10</v>
      </c>
      <c r="E255" s="209" t="s">
        <v>10</v>
      </c>
      <c r="F255" s="209" t="s">
        <v>10</v>
      </c>
      <c r="G255" s="212" t="s">
        <v>10</v>
      </c>
      <c r="H255" s="212" t="s">
        <v>10</v>
      </c>
      <c r="I255" s="209" t="s">
        <v>10</v>
      </c>
      <c r="J255" s="210" t="s">
        <v>10</v>
      </c>
    </row>
    <row r="256" spans="1:10" x14ac:dyDescent="0.35">
      <c r="A256" s="130">
        <v>44563</v>
      </c>
      <c r="B256" s="106" t="s">
        <v>40</v>
      </c>
      <c r="C256" s="210" t="s">
        <v>10</v>
      </c>
      <c r="D256" s="209" t="s">
        <v>10</v>
      </c>
      <c r="E256" s="209">
        <v>2</v>
      </c>
      <c r="F256" s="209" t="s">
        <v>10</v>
      </c>
      <c r="G256" s="212" t="s">
        <v>10</v>
      </c>
      <c r="H256" s="212" t="s">
        <v>10</v>
      </c>
      <c r="I256" s="209" t="s">
        <v>10</v>
      </c>
      <c r="J256" s="210">
        <f t="shared" si="8"/>
        <v>2</v>
      </c>
    </row>
    <row r="257" spans="1:10" x14ac:dyDescent="0.35">
      <c r="A257" s="130">
        <v>44563</v>
      </c>
      <c r="B257" s="106" t="s">
        <v>45</v>
      </c>
      <c r="C257" s="210" t="s">
        <v>10</v>
      </c>
      <c r="D257" s="209" t="s">
        <v>10</v>
      </c>
      <c r="E257" s="209" t="s">
        <v>10</v>
      </c>
      <c r="F257" s="209" t="s">
        <v>10</v>
      </c>
      <c r="G257" s="212" t="s">
        <v>10</v>
      </c>
      <c r="H257" s="212" t="s">
        <v>10</v>
      </c>
      <c r="I257" s="209" t="s">
        <v>10</v>
      </c>
      <c r="J257" s="210" t="s">
        <v>10</v>
      </c>
    </row>
    <row r="258" spans="1:10" x14ac:dyDescent="0.35">
      <c r="A258" s="130">
        <v>44564</v>
      </c>
      <c r="B258" s="106" t="s">
        <v>41</v>
      </c>
      <c r="C258" s="210">
        <v>59</v>
      </c>
      <c r="D258" s="209">
        <v>60</v>
      </c>
      <c r="E258" s="209">
        <v>242</v>
      </c>
      <c r="F258" s="209">
        <v>324</v>
      </c>
      <c r="G258" s="212" t="s">
        <v>10</v>
      </c>
      <c r="H258" s="212" t="s">
        <v>10</v>
      </c>
      <c r="I258" s="209">
        <v>93</v>
      </c>
      <c r="J258" s="210">
        <f t="shared" si="8"/>
        <v>778</v>
      </c>
    </row>
    <row r="259" spans="1:10" x14ac:dyDescent="0.35">
      <c r="A259" s="133">
        <v>44564</v>
      </c>
      <c r="B259" s="134" t="s">
        <v>42</v>
      </c>
      <c r="C259" s="225">
        <f>SUM(C240:C258)</f>
        <v>730</v>
      </c>
      <c r="D259" s="225">
        <f>SUM(D240:D258)</f>
        <v>1299</v>
      </c>
      <c r="E259" s="225">
        <f>SUM(E240:E258)</f>
        <v>1948</v>
      </c>
      <c r="F259" s="225">
        <f>SUM(F240:F258)</f>
        <v>648</v>
      </c>
      <c r="G259" s="224" t="s">
        <v>10</v>
      </c>
      <c r="H259" s="224" t="s">
        <v>10</v>
      </c>
      <c r="I259" s="225">
        <f>SUM(I240:I258)</f>
        <v>259</v>
      </c>
      <c r="J259" s="225">
        <f t="shared" si="8"/>
        <v>4884</v>
      </c>
    </row>
    <row r="260" spans="1:10" x14ac:dyDescent="0.35">
      <c r="A260" s="130">
        <v>44593</v>
      </c>
      <c r="B260" s="106" t="s">
        <v>26</v>
      </c>
      <c r="C260" s="210">
        <v>348</v>
      </c>
      <c r="D260" s="210">
        <v>821</v>
      </c>
      <c r="E260" s="210">
        <v>686</v>
      </c>
      <c r="F260" s="210">
        <v>63</v>
      </c>
      <c r="G260" s="212" t="s">
        <v>10</v>
      </c>
      <c r="H260" s="212" t="s">
        <v>10</v>
      </c>
      <c r="I260" s="210">
        <v>27</v>
      </c>
      <c r="J260" s="210">
        <f t="shared" si="8"/>
        <v>1945</v>
      </c>
    </row>
    <row r="261" spans="1:10" x14ac:dyDescent="0.35">
      <c r="A261" s="130">
        <v>44593</v>
      </c>
      <c r="B261" s="106" t="s">
        <v>27</v>
      </c>
      <c r="C261" s="210">
        <v>159</v>
      </c>
      <c r="D261" s="209">
        <v>131</v>
      </c>
      <c r="E261" s="209">
        <v>463</v>
      </c>
      <c r="F261" s="209">
        <v>120</v>
      </c>
      <c r="G261" s="212" t="s">
        <v>10</v>
      </c>
      <c r="H261" s="212" t="s">
        <v>10</v>
      </c>
      <c r="I261" s="209">
        <v>124</v>
      </c>
      <c r="J261" s="210">
        <f t="shared" si="8"/>
        <v>997</v>
      </c>
    </row>
    <row r="262" spans="1:10" x14ac:dyDescent="0.35">
      <c r="A262" s="130">
        <v>44593</v>
      </c>
      <c r="B262" s="106" t="s">
        <v>28</v>
      </c>
      <c r="C262" s="210">
        <v>6</v>
      </c>
      <c r="D262" s="209">
        <v>46</v>
      </c>
      <c r="E262" s="209">
        <v>30</v>
      </c>
      <c r="F262" s="209">
        <v>2</v>
      </c>
      <c r="G262" s="212" t="s">
        <v>10</v>
      </c>
      <c r="H262" s="212" t="s">
        <v>10</v>
      </c>
      <c r="I262" s="209">
        <v>2</v>
      </c>
      <c r="J262" s="210">
        <f t="shared" si="8"/>
        <v>86</v>
      </c>
    </row>
    <row r="263" spans="1:10" x14ac:dyDescent="0.35">
      <c r="A263" s="130">
        <v>44593</v>
      </c>
      <c r="B263" s="106" t="s">
        <v>29</v>
      </c>
      <c r="C263" s="210">
        <v>8</v>
      </c>
      <c r="D263" s="209">
        <v>41</v>
      </c>
      <c r="E263" s="209">
        <v>14</v>
      </c>
      <c r="F263" s="209">
        <v>1</v>
      </c>
      <c r="G263" s="212" t="s">
        <v>10</v>
      </c>
      <c r="H263" s="212" t="s">
        <v>10</v>
      </c>
      <c r="I263" s="209" t="s">
        <v>10</v>
      </c>
      <c r="J263" s="210">
        <f t="shared" si="8"/>
        <v>64</v>
      </c>
    </row>
    <row r="264" spans="1:10" x14ac:dyDescent="0.35">
      <c r="A264" s="130">
        <v>44593</v>
      </c>
      <c r="B264" s="106" t="s">
        <v>30</v>
      </c>
      <c r="C264" s="210">
        <v>21</v>
      </c>
      <c r="D264" s="209">
        <v>132</v>
      </c>
      <c r="E264" s="209">
        <v>222</v>
      </c>
      <c r="F264" s="209">
        <v>172</v>
      </c>
      <c r="G264" s="212" t="s">
        <v>10</v>
      </c>
      <c r="H264" s="212" t="s">
        <v>10</v>
      </c>
      <c r="I264" s="209">
        <v>16</v>
      </c>
      <c r="J264" s="210">
        <f t="shared" si="8"/>
        <v>563</v>
      </c>
    </row>
    <row r="265" spans="1:10" x14ac:dyDescent="0.35">
      <c r="A265" s="130">
        <v>44593</v>
      </c>
      <c r="B265" s="106" t="s">
        <v>31</v>
      </c>
      <c r="C265" s="210">
        <v>4</v>
      </c>
      <c r="D265" s="209">
        <v>15</v>
      </c>
      <c r="E265" s="209">
        <v>34</v>
      </c>
      <c r="F265" s="209">
        <v>2</v>
      </c>
      <c r="G265" s="212" t="s">
        <v>10</v>
      </c>
      <c r="H265" s="212" t="s">
        <v>10</v>
      </c>
      <c r="I265" s="209">
        <v>2</v>
      </c>
      <c r="J265" s="210">
        <f t="shared" si="8"/>
        <v>57</v>
      </c>
    </row>
    <row r="266" spans="1:10" x14ac:dyDescent="0.35">
      <c r="A266" s="130">
        <v>44593</v>
      </c>
      <c r="B266" s="106" t="s">
        <v>32</v>
      </c>
      <c r="C266" s="210">
        <v>274</v>
      </c>
      <c r="D266" s="209" t="s">
        <v>10</v>
      </c>
      <c r="E266" s="209" t="s">
        <v>10</v>
      </c>
      <c r="F266" s="209" t="s">
        <v>10</v>
      </c>
      <c r="G266" s="212" t="s">
        <v>10</v>
      </c>
      <c r="H266" s="212" t="s">
        <v>10</v>
      </c>
      <c r="I266" s="209" t="s">
        <v>10</v>
      </c>
      <c r="J266" s="210">
        <f t="shared" si="8"/>
        <v>274</v>
      </c>
    </row>
    <row r="267" spans="1:10" x14ac:dyDescent="0.35">
      <c r="A267" s="130">
        <v>44593</v>
      </c>
      <c r="B267" s="106" t="s">
        <v>33</v>
      </c>
      <c r="C267" s="210">
        <v>55</v>
      </c>
      <c r="D267" s="209">
        <v>81</v>
      </c>
      <c r="E267" s="209">
        <v>294</v>
      </c>
      <c r="F267" s="209">
        <v>18</v>
      </c>
      <c r="G267" s="212" t="s">
        <v>10</v>
      </c>
      <c r="H267" s="212" t="s">
        <v>10</v>
      </c>
      <c r="I267" s="209">
        <v>2</v>
      </c>
      <c r="J267" s="210">
        <f t="shared" si="8"/>
        <v>450</v>
      </c>
    </row>
    <row r="268" spans="1:10" x14ac:dyDescent="0.35">
      <c r="A268" s="130">
        <v>44593</v>
      </c>
      <c r="B268" s="106" t="s">
        <v>34</v>
      </c>
      <c r="C268" s="210">
        <v>54</v>
      </c>
      <c r="D268" s="209">
        <v>136</v>
      </c>
      <c r="E268" s="209">
        <v>76</v>
      </c>
      <c r="F268" s="209">
        <v>84</v>
      </c>
      <c r="G268" s="212" t="s">
        <v>10</v>
      </c>
      <c r="H268" s="212" t="s">
        <v>10</v>
      </c>
      <c r="I268" s="209">
        <v>40</v>
      </c>
      <c r="J268" s="210">
        <f t="shared" si="8"/>
        <v>390</v>
      </c>
    </row>
    <row r="269" spans="1:10" x14ac:dyDescent="0.35">
      <c r="A269" s="130">
        <v>44593</v>
      </c>
      <c r="B269" s="106" t="s">
        <v>35</v>
      </c>
      <c r="C269" s="210">
        <v>107</v>
      </c>
      <c r="D269" s="209">
        <v>183</v>
      </c>
      <c r="E269" s="209">
        <v>130</v>
      </c>
      <c r="F269" s="209">
        <v>9</v>
      </c>
      <c r="G269" s="212" t="s">
        <v>10</v>
      </c>
      <c r="H269" s="212" t="s">
        <v>10</v>
      </c>
      <c r="I269" s="209" t="s">
        <v>10</v>
      </c>
      <c r="J269" s="210">
        <f t="shared" si="8"/>
        <v>429</v>
      </c>
    </row>
    <row r="270" spans="1:10" x14ac:dyDescent="0.35">
      <c r="A270" s="130">
        <v>44593</v>
      </c>
      <c r="B270" s="106" t="s">
        <v>44</v>
      </c>
      <c r="C270" s="210">
        <v>4</v>
      </c>
      <c r="D270" s="209" t="s">
        <v>10</v>
      </c>
      <c r="E270" s="209" t="s">
        <v>10</v>
      </c>
      <c r="F270" s="209" t="s">
        <v>10</v>
      </c>
      <c r="G270" s="212" t="s">
        <v>10</v>
      </c>
      <c r="H270" s="212" t="s">
        <v>10</v>
      </c>
      <c r="I270" s="209" t="s">
        <v>10</v>
      </c>
      <c r="J270" s="210">
        <f t="shared" si="8"/>
        <v>4</v>
      </c>
    </row>
    <row r="271" spans="1:10" x14ac:dyDescent="0.35">
      <c r="A271" s="130">
        <v>44593</v>
      </c>
      <c r="B271" s="106" t="s">
        <v>36</v>
      </c>
      <c r="C271" s="210" t="s">
        <v>10</v>
      </c>
      <c r="D271" s="209" t="s">
        <v>10</v>
      </c>
      <c r="E271" s="209">
        <v>95</v>
      </c>
      <c r="F271" s="209" t="s">
        <v>10</v>
      </c>
      <c r="G271" s="212" t="s">
        <v>10</v>
      </c>
      <c r="H271" s="212" t="s">
        <v>10</v>
      </c>
      <c r="I271" s="209" t="s">
        <v>10</v>
      </c>
      <c r="J271" s="210">
        <f t="shared" si="8"/>
        <v>95</v>
      </c>
    </row>
    <row r="272" spans="1:10" x14ac:dyDescent="0.35">
      <c r="A272" s="130">
        <v>44593</v>
      </c>
      <c r="B272" s="106" t="s">
        <v>37</v>
      </c>
      <c r="C272" s="210" t="s">
        <v>10</v>
      </c>
      <c r="D272" s="209" t="s">
        <v>10</v>
      </c>
      <c r="E272" s="209">
        <v>32</v>
      </c>
      <c r="F272" s="209" t="s">
        <v>10</v>
      </c>
      <c r="G272" s="212" t="s">
        <v>10</v>
      </c>
      <c r="H272" s="212" t="s">
        <v>10</v>
      </c>
      <c r="I272" s="209" t="s">
        <v>10</v>
      </c>
      <c r="J272" s="210">
        <f t="shared" ref="J272:J299" si="9">SUM(C272:I272)</f>
        <v>32</v>
      </c>
    </row>
    <row r="273" spans="1:10" x14ac:dyDescent="0.35">
      <c r="A273" s="130">
        <v>44593</v>
      </c>
      <c r="B273" s="106" t="s">
        <v>38</v>
      </c>
      <c r="C273" s="229" t="s">
        <v>10</v>
      </c>
      <c r="D273" s="209" t="s">
        <v>10</v>
      </c>
      <c r="E273" s="209" t="s">
        <v>10</v>
      </c>
      <c r="F273" s="209" t="s">
        <v>10</v>
      </c>
      <c r="G273" s="212" t="s">
        <v>10</v>
      </c>
      <c r="H273" s="212" t="s">
        <v>10</v>
      </c>
      <c r="I273" s="209" t="s">
        <v>10</v>
      </c>
      <c r="J273" s="210" t="s">
        <v>10</v>
      </c>
    </row>
    <row r="274" spans="1:10" x14ac:dyDescent="0.35">
      <c r="A274" s="130">
        <v>44593</v>
      </c>
      <c r="B274" s="106" t="s">
        <v>39</v>
      </c>
      <c r="C274" s="210" t="s">
        <v>10</v>
      </c>
      <c r="D274" s="209">
        <v>1</v>
      </c>
      <c r="E274" s="209" t="s">
        <v>10</v>
      </c>
      <c r="F274" s="209">
        <v>1</v>
      </c>
      <c r="G274" s="212" t="s">
        <v>10</v>
      </c>
      <c r="H274" s="212" t="s">
        <v>10</v>
      </c>
      <c r="I274" s="209">
        <v>2</v>
      </c>
      <c r="J274" s="210">
        <f t="shared" si="9"/>
        <v>4</v>
      </c>
    </row>
    <row r="275" spans="1:10" x14ac:dyDescent="0.35">
      <c r="A275" s="130">
        <v>44593</v>
      </c>
      <c r="B275" s="106" t="s">
        <v>43</v>
      </c>
      <c r="C275" s="210" t="s">
        <v>10</v>
      </c>
      <c r="D275" s="209" t="s">
        <v>10</v>
      </c>
      <c r="E275" s="209" t="s">
        <v>10</v>
      </c>
      <c r="F275" s="209" t="s">
        <v>10</v>
      </c>
      <c r="G275" s="212" t="s">
        <v>10</v>
      </c>
      <c r="H275" s="212" t="s">
        <v>10</v>
      </c>
      <c r="I275" s="209" t="s">
        <v>10</v>
      </c>
      <c r="J275" s="210" t="s">
        <v>10</v>
      </c>
    </row>
    <row r="276" spans="1:10" x14ac:dyDescent="0.35">
      <c r="A276" s="130">
        <v>44593</v>
      </c>
      <c r="B276" s="106" t="s">
        <v>40</v>
      </c>
      <c r="C276" s="210" t="s">
        <v>10</v>
      </c>
      <c r="D276" s="209" t="s">
        <v>10</v>
      </c>
      <c r="E276" s="209">
        <v>5</v>
      </c>
      <c r="F276" s="209" t="s">
        <v>10</v>
      </c>
      <c r="G276" s="212" t="s">
        <v>10</v>
      </c>
      <c r="H276" s="212" t="s">
        <v>10</v>
      </c>
      <c r="I276" s="209" t="s">
        <v>10</v>
      </c>
      <c r="J276" s="210">
        <f t="shared" si="9"/>
        <v>5</v>
      </c>
    </row>
    <row r="277" spans="1:10" x14ac:dyDescent="0.35">
      <c r="A277" s="130">
        <v>44593</v>
      </c>
      <c r="B277" s="106" t="s">
        <v>45</v>
      </c>
      <c r="C277" s="210" t="s">
        <v>10</v>
      </c>
      <c r="D277" s="209">
        <v>91</v>
      </c>
      <c r="E277" s="209">
        <v>372</v>
      </c>
      <c r="F277" s="209">
        <v>164</v>
      </c>
      <c r="G277" s="212" t="s">
        <v>10</v>
      </c>
      <c r="H277" s="212" t="s">
        <v>10</v>
      </c>
      <c r="I277" s="209">
        <v>12</v>
      </c>
      <c r="J277" s="210">
        <f t="shared" si="9"/>
        <v>639</v>
      </c>
    </row>
    <row r="278" spans="1:10" x14ac:dyDescent="0.35">
      <c r="A278" s="130">
        <v>44593</v>
      </c>
      <c r="B278" s="106" t="s">
        <v>41</v>
      </c>
      <c r="C278" s="210">
        <v>11</v>
      </c>
      <c r="D278" s="209">
        <v>251</v>
      </c>
      <c r="E278" s="209">
        <v>356</v>
      </c>
      <c r="F278" s="209">
        <v>373</v>
      </c>
      <c r="G278" s="212" t="s">
        <v>10</v>
      </c>
      <c r="H278" s="212" t="s">
        <v>10</v>
      </c>
      <c r="I278" s="209">
        <v>75</v>
      </c>
      <c r="J278" s="210">
        <f t="shared" si="9"/>
        <v>1066</v>
      </c>
    </row>
    <row r="279" spans="1:10" x14ac:dyDescent="0.35">
      <c r="A279" s="133">
        <v>44593</v>
      </c>
      <c r="B279" s="134" t="s">
        <v>42</v>
      </c>
      <c r="C279" s="225">
        <f>SUM(C260:C278)</f>
        <v>1051</v>
      </c>
      <c r="D279" s="225">
        <f>SUM(D260:D278)</f>
        <v>1929</v>
      </c>
      <c r="E279" s="225">
        <f>SUM(E260:E278)</f>
        <v>2809</v>
      </c>
      <c r="F279" s="225">
        <f>SUM(F260:F278)</f>
        <v>1009</v>
      </c>
      <c r="G279" s="224" t="s">
        <v>10</v>
      </c>
      <c r="H279" s="224" t="s">
        <v>10</v>
      </c>
      <c r="I279" s="225">
        <f>SUM(I260:I278)</f>
        <v>302</v>
      </c>
      <c r="J279" s="225">
        <f t="shared" si="9"/>
        <v>7100</v>
      </c>
    </row>
    <row r="280" spans="1:10" x14ac:dyDescent="0.35">
      <c r="A280" s="130">
        <v>44621</v>
      </c>
      <c r="B280" s="106" t="s">
        <v>26</v>
      </c>
      <c r="C280" s="210">
        <v>366</v>
      </c>
      <c r="D280" s="210">
        <v>756</v>
      </c>
      <c r="E280" s="210">
        <v>707</v>
      </c>
      <c r="F280" s="210">
        <v>75</v>
      </c>
      <c r="G280" s="212" t="s">
        <v>10</v>
      </c>
      <c r="H280" s="212" t="s">
        <v>10</v>
      </c>
      <c r="I280" s="210">
        <v>27</v>
      </c>
      <c r="J280" s="210">
        <f t="shared" si="9"/>
        <v>1931</v>
      </c>
    </row>
    <row r="281" spans="1:10" x14ac:dyDescent="0.35">
      <c r="A281" s="130">
        <v>44621</v>
      </c>
      <c r="B281" s="106" t="s">
        <v>27</v>
      </c>
      <c r="C281" s="210">
        <v>180</v>
      </c>
      <c r="D281" s="209">
        <v>236</v>
      </c>
      <c r="E281" s="209">
        <v>527</v>
      </c>
      <c r="F281" s="209">
        <v>190</v>
      </c>
      <c r="G281" s="212" t="s">
        <v>10</v>
      </c>
      <c r="H281" s="212" t="s">
        <v>10</v>
      </c>
      <c r="I281" s="209">
        <v>76</v>
      </c>
      <c r="J281" s="210">
        <f t="shared" si="9"/>
        <v>1209</v>
      </c>
    </row>
    <row r="282" spans="1:10" x14ac:dyDescent="0.35">
      <c r="A282" s="130">
        <v>44621</v>
      </c>
      <c r="B282" s="106" t="s">
        <v>28</v>
      </c>
      <c r="C282" s="210">
        <v>17</v>
      </c>
      <c r="D282" s="209">
        <v>63</v>
      </c>
      <c r="E282" s="209">
        <v>73</v>
      </c>
      <c r="F282" s="209">
        <v>1</v>
      </c>
      <c r="G282" s="212" t="s">
        <v>10</v>
      </c>
      <c r="H282" s="212" t="s">
        <v>10</v>
      </c>
      <c r="I282" s="209">
        <v>3</v>
      </c>
      <c r="J282" s="210">
        <f t="shared" si="9"/>
        <v>157</v>
      </c>
    </row>
    <row r="283" spans="1:10" x14ac:dyDescent="0.35">
      <c r="A283" s="130">
        <v>44621</v>
      </c>
      <c r="B283" s="106" t="s">
        <v>29</v>
      </c>
      <c r="C283" s="210">
        <v>14</v>
      </c>
      <c r="D283" s="209">
        <v>43</v>
      </c>
      <c r="E283" s="209">
        <v>39</v>
      </c>
      <c r="F283" s="209">
        <v>1</v>
      </c>
      <c r="G283" s="212" t="s">
        <v>10</v>
      </c>
      <c r="H283" s="212" t="s">
        <v>10</v>
      </c>
      <c r="I283" s="209">
        <v>1</v>
      </c>
      <c r="J283" s="210">
        <f t="shared" si="9"/>
        <v>98</v>
      </c>
    </row>
    <row r="284" spans="1:10" x14ac:dyDescent="0.35">
      <c r="A284" s="130">
        <v>44621</v>
      </c>
      <c r="B284" s="106" t="s">
        <v>30</v>
      </c>
      <c r="C284" s="210">
        <v>66</v>
      </c>
      <c r="D284" s="209">
        <v>141</v>
      </c>
      <c r="E284" s="209">
        <v>147</v>
      </c>
      <c r="F284" s="209">
        <v>76</v>
      </c>
      <c r="G284" s="212" t="s">
        <v>10</v>
      </c>
      <c r="H284" s="212" t="s">
        <v>10</v>
      </c>
      <c r="I284" s="209">
        <v>33</v>
      </c>
      <c r="J284" s="210">
        <f t="shared" si="9"/>
        <v>463</v>
      </c>
    </row>
    <row r="285" spans="1:10" x14ac:dyDescent="0.35">
      <c r="A285" s="130">
        <v>44621</v>
      </c>
      <c r="B285" s="106" t="s">
        <v>31</v>
      </c>
      <c r="C285" s="210">
        <v>4</v>
      </c>
      <c r="D285" s="209">
        <v>32</v>
      </c>
      <c r="E285" s="209">
        <v>30</v>
      </c>
      <c r="F285" s="209">
        <v>8</v>
      </c>
      <c r="G285" s="212" t="s">
        <v>10</v>
      </c>
      <c r="H285" s="212" t="s">
        <v>10</v>
      </c>
      <c r="I285" s="209">
        <v>6</v>
      </c>
      <c r="J285" s="210">
        <f t="shared" si="9"/>
        <v>80</v>
      </c>
    </row>
    <row r="286" spans="1:10" x14ac:dyDescent="0.35">
      <c r="A286" s="130">
        <v>44621</v>
      </c>
      <c r="B286" s="106" t="s">
        <v>32</v>
      </c>
      <c r="C286" s="210">
        <v>244</v>
      </c>
      <c r="D286" s="209" t="s">
        <v>10</v>
      </c>
      <c r="E286" s="209" t="s">
        <v>10</v>
      </c>
      <c r="F286" s="209" t="s">
        <v>10</v>
      </c>
      <c r="G286" s="212" t="s">
        <v>10</v>
      </c>
      <c r="H286" s="212" t="s">
        <v>10</v>
      </c>
      <c r="I286" s="209" t="s">
        <v>10</v>
      </c>
      <c r="J286" s="210">
        <f t="shared" si="9"/>
        <v>244</v>
      </c>
    </row>
    <row r="287" spans="1:10" x14ac:dyDescent="0.35">
      <c r="A287" s="130">
        <v>44621</v>
      </c>
      <c r="B287" s="106" t="s">
        <v>33</v>
      </c>
      <c r="C287" s="210">
        <v>61</v>
      </c>
      <c r="D287" s="209">
        <v>93</v>
      </c>
      <c r="E287" s="209">
        <v>389</v>
      </c>
      <c r="F287" s="209">
        <v>25</v>
      </c>
      <c r="G287" s="212" t="s">
        <v>10</v>
      </c>
      <c r="H287" s="212" t="s">
        <v>10</v>
      </c>
      <c r="I287" s="209">
        <v>3</v>
      </c>
      <c r="J287" s="210">
        <f t="shared" si="9"/>
        <v>571</v>
      </c>
    </row>
    <row r="288" spans="1:10" x14ac:dyDescent="0.35">
      <c r="A288" s="130">
        <v>44621</v>
      </c>
      <c r="B288" s="106" t="s">
        <v>34</v>
      </c>
      <c r="C288" s="210">
        <v>67</v>
      </c>
      <c r="D288" s="209">
        <v>118</v>
      </c>
      <c r="E288" s="209">
        <v>113</v>
      </c>
      <c r="F288" s="209">
        <v>90</v>
      </c>
      <c r="G288" s="212" t="s">
        <v>10</v>
      </c>
      <c r="H288" s="212" t="s">
        <v>10</v>
      </c>
      <c r="I288" s="209">
        <v>4</v>
      </c>
      <c r="J288" s="210">
        <f t="shared" si="9"/>
        <v>392</v>
      </c>
    </row>
    <row r="289" spans="1:10" x14ac:dyDescent="0.35">
      <c r="A289" s="130">
        <v>44621</v>
      </c>
      <c r="B289" s="106" t="s">
        <v>35</v>
      </c>
      <c r="C289" s="210">
        <v>132</v>
      </c>
      <c r="D289" s="209">
        <v>206</v>
      </c>
      <c r="E289" s="209">
        <v>192</v>
      </c>
      <c r="F289" s="209">
        <v>16</v>
      </c>
      <c r="G289" s="212" t="s">
        <v>10</v>
      </c>
      <c r="H289" s="212" t="s">
        <v>10</v>
      </c>
      <c r="I289" s="209">
        <v>2</v>
      </c>
      <c r="J289" s="210">
        <f t="shared" si="9"/>
        <v>548</v>
      </c>
    </row>
    <row r="290" spans="1:10" x14ac:dyDescent="0.35">
      <c r="A290" s="130">
        <v>44621</v>
      </c>
      <c r="B290" s="106" t="s">
        <v>44</v>
      </c>
      <c r="C290" s="210">
        <v>3</v>
      </c>
      <c r="D290" s="209" t="s">
        <v>10</v>
      </c>
      <c r="E290" s="209" t="s">
        <v>10</v>
      </c>
      <c r="F290" s="209" t="s">
        <v>10</v>
      </c>
      <c r="G290" s="212" t="s">
        <v>10</v>
      </c>
      <c r="H290" s="212" t="s">
        <v>10</v>
      </c>
      <c r="I290" s="209" t="s">
        <v>10</v>
      </c>
      <c r="J290" s="210">
        <f t="shared" si="9"/>
        <v>3</v>
      </c>
    </row>
    <row r="291" spans="1:10" x14ac:dyDescent="0.35">
      <c r="A291" s="130">
        <v>44621</v>
      </c>
      <c r="B291" s="106" t="s">
        <v>36</v>
      </c>
      <c r="C291" s="210" t="s">
        <v>10</v>
      </c>
      <c r="D291" s="209" t="s">
        <v>10</v>
      </c>
      <c r="E291" s="209">
        <v>108</v>
      </c>
      <c r="F291" s="209" t="s">
        <v>10</v>
      </c>
      <c r="G291" s="212" t="s">
        <v>10</v>
      </c>
      <c r="H291" s="212" t="s">
        <v>10</v>
      </c>
      <c r="I291" s="209" t="s">
        <v>10</v>
      </c>
      <c r="J291" s="210">
        <f t="shared" si="9"/>
        <v>108</v>
      </c>
    </row>
    <row r="292" spans="1:10" x14ac:dyDescent="0.35">
      <c r="A292" s="130">
        <v>44621</v>
      </c>
      <c r="B292" s="106" t="s">
        <v>37</v>
      </c>
      <c r="C292" s="210" t="s">
        <v>10</v>
      </c>
      <c r="D292" s="209" t="s">
        <v>10</v>
      </c>
      <c r="E292" s="209">
        <v>20</v>
      </c>
      <c r="F292" s="209" t="s">
        <v>10</v>
      </c>
      <c r="G292" s="212" t="s">
        <v>10</v>
      </c>
      <c r="H292" s="212" t="s">
        <v>10</v>
      </c>
      <c r="I292" s="209" t="s">
        <v>10</v>
      </c>
      <c r="J292" s="210">
        <f t="shared" si="9"/>
        <v>20</v>
      </c>
    </row>
    <row r="293" spans="1:10" x14ac:dyDescent="0.35">
      <c r="A293" s="130">
        <v>44621</v>
      </c>
      <c r="B293" s="106" t="s">
        <v>38</v>
      </c>
      <c r="C293" s="210" t="s">
        <v>10</v>
      </c>
      <c r="D293" s="209" t="s">
        <v>10</v>
      </c>
      <c r="E293" s="209" t="s">
        <v>10</v>
      </c>
      <c r="F293" s="209" t="s">
        <v>10</v>
      </c>
      <c r="G293" s="212" t="s">
        <v>10</v>
      </c>
      <c r="H293" s="212" t="s">
        <v>10</v>
      </c>
      <c r="I293" s="209" t="s">
        <v>10</v>
      </c>
      <c r="J293" s="210" t="s">
        <v>10</v>
      </c>
    </row>
    <row r="294" spans="1:10" x14ac:dyDescent="0.35">
      <c r="A294" s="130">
        <v>44621</v>
      </c>
      <c r="B294" s="106" t="s">
        <v>39</v>
      </c>
      <c r="C294" s="210" t="s">
        <v>10</v>
      </c>
      <c r="D294" s="209" t="s">
        <v>10</v>
      </c>
      <c r="E294" s="209">
        <v>1</v>
      </c>
      <c r="F294" s="209" t="s">
        <v>10</v>
      </c>
      <c r="G294" s="212" t="s">
        <v>10</v>
      </c>
      <c r="H294" s="212" t="s">
        <v>10</v>
      </c>
      <c r="I294" s="209">
        <v>3</v>
      </c>
      <c r="J294" s="210">
        <f t="shared" si="9"/>
        <v>4</v>
      </c>
    </row>
    <row r="295" spans="1:10" x14ac:dyDescent="0.35">
      <c r="A295" s="130">
        <v>44621</v>
      </c>
      <c r="B295" s="106" t="s">
        <v>43</v>
      </c>
      <c r="C295" s="210" t="s">
        <v>10</v>
      </c>
      <c r="D295" s="209" t="s">
        <v>10</v>
      </c>
      <c r="E295" s="209" t="s">
        <v>10</v>
      </c>
      <c r="F295" s="209" t="s">
        <v>10</v>
      </c>
      <c r="G295" s="212" t="s">
        <v>10</v>
      </c>
      <c r="H295" s="212" t="s">
        <v>10</v>
      </c>
      <c r="I295" s="209" t="s">
        <v>10</v>
      </c>
      <c r="J295" s="210" t="s">
        <v>10</v>
      </c>
    </row>
    <row r="296" spans="1:10" x14ac:dyDescent="0.35">
      <c r="A296" s="130">
        <v>44621</v>
      </c>
      <c r="B296" s="106" t="s">
        <v>40</v>
      </c>
      <c r="C296" s="210" t="s">
        <v>10</v>
      </c>
      <c r="D296" s="209">
        <v>1</v>
      </c>
      <c r="E296" s="209" t="s">
        <v>10</v>
      </c>
      <c r="F296" s="209" t="s">
        <v>10</v>
      </c>
      <c r="G296" s="212" t="s">
        <v>10</v>
      </c>
      <c r="H296" s="212" t="s">
        <v>10</v>
      </c>
      <c r="I296" s="209" t="s">
        <v>10</v>
      </c>
      <c r="J296" s="210">
        <f t="shared" si="9"/>
        <v>1</v>
      </c>
    </row>
    <row r="297" spans="1:10" x14ac:dyDescent="0.35">
      <c r="A297" s="130">
        <v>44621</v>
      </c>
      <c r="B297" s="106" t="s">
        <v>45</v>
      </c>
      <c r="C297" s="210" t="s">
        <v>10</v>
      </c>
      <c r="D297" s="209">
        <v>139</v>
      </c>
      <c r="E297" s="209">
        <v>267</v>
      </c>
      <c r="F297" s="209">
        <v>47</v>
      </c>
      <c r="G297" s="212" t="s">
        <v>10</v>
      </c>
      <c r="H297" s="212" t="s">
        <v>10</v>
      </c>
      <c r="I297" s="209">
        <v>20</v>
      </c>
      <c r="J297" s="210">
        <f t="shared" si="9"/>
        <v>473</v>
      </c>
    </row>
    <row r="298" spans="1:10" x14ac:dyDescent="0.35">
      <c r="A298" s="130">
        <v>44621</v>
      </c>
      <c r="B298" s="106" t="s">
        <v>41</v>
      </c>
      <c r="C298" s="210"/>
      <c r="D298" s="209">
        <v>273</v>
      </c>
      <c r="E298" s="209">
        <v>228</v>
      </c>
      <c r="F298" s="209">
        <v>299</v>
      </c>
      <c r="G298" s="212" t="s">
        <v>10</v>
      </c>
      <c r="H298" s="212" t="s">
        <v>10</v>
      </c>
      <c r="I298" s="209">
        <v>141</v>
      </c>
      <c r="J298" s="210">
        <f t="shared" si="9"/>
        <v>941</v>
      </c>
    </row>
    <row r="299" spans="1:10" x14ac:dyDescent="0.35">
      <c r="A299" s="133">
        <v>44621</v>
      </c>
      <c r="B299" s="134" t="s">
        <v>42</v>
      </c>
      <c r="C299" s="225">
        <f>SUM(C280:C298)</f>
        <v>1154</v>
      </c>
      <c r="D299" s="225">
        <f>SUM(D280:D298)</f>
        <v>2101</v>
      </c>
      <c r="E299" s="225">
        <f>SUM(E280:E298)</f>
        <v>2841</v>
      </c>
      <c r="F299" s="225">
        <f>SUM(F280:F298)</f>
        <v>828</v>
      </c>
      <c r="G299" s="224" t="s">
        <v>10</v>
      </c>
      <c r="H299" s="224" t="s">
        <v>10</v>
      </c>
      <c r="I299" s="225">
        <f>SUM(I280:I298)</f>
        <v>319</v>
      </c>
      <c r="J299" s="225">
        <f t="shared" si="9"/>
        <v>7243</v>
      </c>
    </row>
    <row r="300" spans="1:10" s="125" customFormat="1" x14ac:dyDescent="0.35">
      <c r="A300" s="126"/>
      <c r="B300" s="127" t="s">
        <v>12</v>
      </c>
      <c r="C300" s="223">
        <f t="shared" ref="C300:J300" si="10">C259+C279+C299</f>
        <v>2935</v>
      </c>
      <c r="D300" s="223">
        <f t="shared" si="10"/>
        <v>5329</v>
      </c>
      <c r="E300" s="223">
        <f t="shared" si="10"/>
        <v>7598</v>
      </c>
      <c r="F300" s="223">
        <f t="shared" si="10"/>
        <v>2485</v>
      </c>
      <c r="G300" s="223" t="s">
        <v>10</v>
      </c>
      <c r="H300" s="223" t="s">
        <v>10</v>
      </c>
      <c r="I300" s="223">
        <f t="shared" si="10"/>
        <v>880</v>
      </c>
      <c r="J300" s="223">
        <f t="shared" si="10"/>
        <v>19227</v>
      </c>
    </row>
    <row r="301" spans="1:10" x14ac:dyDescent="0.35">
      <c r="A301" s="130">
        <v>44652</v>
      </c>
      <c r="B301" s="106" t="s">
        <v>26</v>
      </c>
      <c r="C301" s="210">
        <v>321</v>
      </c>
      <c r="D301" s="210">
        <v>691</v>
      </c>
      <c r="E301" s="210">
        <v>483</v>
      </c>
      <c r="F301" s="210">
        <v>71</v>
      </c>
      <c r="G301" s="212" t="s">
        <v>10</v>
      </c>
      <c r="H301" s="212" t="s">
        <v>10</v>
      </c>
      <c r="I301" s="210">
        <v>12</v>
      </c>
      <c r="J301" s="210">
        <f t="shared" ref="J301:J332" si="11">SUM(C301:I301)</f>
        <v>1578</v>
      </c>
    </row>
    <row r="302" spans="1:10" x14ac:dyDescent="0.35">
      <c r="A302" s="130">
        <v>44653</v>
      </c>
      <c r="B302" s="106" t="s">
        <v>27</v>
      </c>
      <c r="C302" s="210">
        <v>123</v>
      </c>
      <c r="D302" s="209">
        <v>126</v>
      </c>
      <c r="E302" s="209">
        <v>462</v>
      </c>
      <c r="F302" s="209">
        <v>139</v>
      </c>
      <c r="G302" s="212" t="s">
        <v>10</v>
      </c>
      <c r="H302" s="212" t="s">
        <v>10</v>
      </c>
      <c r="I302" s="209">
        <v>65</v>
      </c>
      <c r="J302" s="210">
        <f t="shared" si="11"/>
        <v>915</v>
      </c>
    </row>
    <row r="303" spans="1:10" x14ac:dyDescent="0.35">
      <c r="A303" s="130">
        <v>44654</v>
      </c>
      <c r="B303" s="106" t="s">
        <v>28</v>
      </c>
      <c r="C303" s="210">
        <v>3</v>
      </c>
      <c r="D303" s="209">
        <v>49</v>
      </c>
      <c r="E303" s="209">
        <v>70</v>
      </c>
      <c r="F303" s="209">
        <v>1</v>
      </c>
      <c r="G303" s="212" t="s">
        <v>10</v>
      </c>
      <c r="H303" s="212" t="s">
        <v>10</v>
      </c>
      <c r="I303" s="209">
        <v>7</v>
      </c>
      <c r="J303" s="210">
        <f t="shared" si="11"/>
        <v>130</v>
      </c>
    </row>
    <row r="304" spans="1:10" x14ac:dyDescent="0.35">
      <c r="A304" s="130">
        <v>44655</v>
      </c>
      <c r="B304" s="106" t="s">
        <v>29</v>
      </c>
      <c r="C304" s="210">
        <v>11</v>
      </c>
      <c r="D304" s="209">
        <v>55</v>
      </c>
      <c r="E304" s="209">
        <v>69</v>
      </c>
      <c r="F304" s="209">
        <v>2</v>
      </c>
      <c r="G304" s="212" t="s">
        <v>10</v>
      </c>
      <c r="H304" s="212" t="s">
        <v>10</v>
      </c>
      <c r="I304" s="209" t="s">
        <v>10</v>
      </c>
      <c r="J304" s="210">
        <f t="shared" si="11"/>
        <v>137</v>
      </c>
    </row>
    <row r="305" spans="1:12" x14ac:dyDescent="0.35">
      <c r="A305" s="130">
        <v>44656</v>
      </c>
      <c r="B305" s="106" t="s">
        <v>30</v>
      </c>
      <c r="C305" s="210">
        <v>109</v>
      </c>
      <c r="D305" s="209">
        <v>91</v>
      </c>
      <c r="E305" s="209">
        <v>110</v>
      </c>
      <c r="F305" s="209">
        <v>31</v>
      </c>
      <c r="G305" s="212" t="s">
        <v>10</v>
      </c>
      <c r="H305" s="212" t="s">
        <v>10</v>
      </c>
      <c r="I305" s="209">
        <v>20</v>
      </c>
      <c r="J305" s="210">
        <f t="shared" si="11"/>
        <v>361</v>
      </c>
    </row>
    <row r="306" spans="1:12" x14ac:dyDescent="0.35">
      <c r="A306" s="130">
        <v>44657</v>
      </c>
      <c r="B306" s="106" t="s">
        <v>31</v>
      </c>
      <c r="C306" s="210">
        <v>0</v>
      </c>
      <c r="D306" s="209">
        <v>6</v>
      </c>
      <c r="E306" s="209">
        <v>23</v>
      </c>
      <c r="F306" s="209">
        <v>3</v>
      </c>
      <c r="G306" s="212" t="s">
        <v>10</v>
      </c>
      <c r="H306" s="212" t="s">
        <v>10</v>
      </c>
      <c r="I306" s="209">
        <v>1</v>
      </c>
      <c r="J306" s="210">
        <f t="shared" si="11"/>
        <v>33</v>
      </c>
    </row>
    <row r="307" spans="1:12" x14ac:dyDescent="0.35">
      <c r="A307" s="130">
        <v>44658</v>
      </c>
      <c r="B307" s="106" t="s">
        <v>32</v>
      </c>
      <c r="C307" s="210">
        <v>207</v>
      </c>
      <c r="D307" s="209">
        <v>1</v>
      </c>
      <c r="E307" s="209" t="s">
        <v>10</v>
      </c>
      <c r="F307" s="209" t="s">
        <v>10</v>
      </c>
      <c r="G307" s="212" t="s">
        <v>10</v>
      </c>
      <c r="H307" s="212" t="s">
        <v>10</v>
      </c>
      <c r="I307" s="209" t="s">
        <v>10</v>
      </c>
      <c r="J307" s="210">
        <f t="shared" si="11"/>
        <v>208</v>
      </c>
    </row>
    <row r="308" spans="1:12" x14ac:dyDescent="0.35">
      <c r="A308" s="130">
        <v>44659</v>
      </c>
      <c r="B308" s="106" t="s">
        <v>33</v>
      </c>
      <c r="C308" s="210">
        <v>69</v>
      </c>
      <c r="D308" s="209">
        <v>42</v>
      </c>
      <c r="E308" s="209">
        <v>302</v>
      </c>
      <c r="F308" s="209">
        <v>23</v>
      </c>
      <c r="G308" s="212" t="s">
        <v>10</v>
      </c>
      <c r="H308" s="212" t="s">
        <v>10</v>
      </c>
      <c r="I308" s="209">
        <v>3</v>
      </c>
      <c r="J308" s="210">
        <f t="shared" si="11"/>
        <v>439</v>
      </c>
    </row>
    <row r="309" spans="1:12" x14ac:dyDescent="0.35">
      <c r="A309" s="130">
        <v>44660</v>
      </c>
      <c r="B309" s="106" t="s">
        <v>34</v>
      </c>
      <c r="C309" s="210">
        <v>51</v>
      </c>
      <c r="D309" s="209">
        <v>93</v>
      </c>
      <c r="E309" s="209">
        <v>76</v>
      </c>
      <c r="F309" s="209">
        <v>47</v>
      </c>
      <c r="G309" s="212" t="s">
        <v>10</v>
      </c>
      <c r="H309" s="212" t="s">
        <v>10</v>
      </c>
      <c r="I309" s="209">
        <v>2</v>
      </c>
      <c r="J309" s="210">
        <f t="shared" si="11"/>
        <v>269</v>
      </c>
    </row>
    <row r="310" spans="1:12" x14ac:dyDescent="0.35">
      <c r="A310" s="130">
        <v>44661</v>
      </c>
      <c r="B310" s="106" t="s">
        <v>35</v>
      </c>
      <c r="C310" s="210">
        <v>107</v>
      </c>
      <c r="D310" s="209">
        <v>145</v>
      </c>
      <c r="E310" s="209">
        <v>111</v>
      </c>
      <c r="F310" s="209">
        <v>11</v>
      </c>
      <c r="G310" s="212" t="s">
        <v>10</v>
      </c>
      <c r="H310" s="212" t="s">
        <v>10</v>
      </c>
      <c r="I310" s="209">
        <v>3</v>
      </c>
      <c r="J310" s="210">
        <f t="shared" si="11"/>
        <v>377</v>
      </c>
      <c r="L310" s="137"/>
    </row>
    <row r="311" spans="1:12" x14ac:dyDescent="0.35">
      <c r="A311" s="130">
        <v>44662</v>
      </c>
      <c r="B311" s="106" t="s">
        <v>44</v>
      </c>
      <c r="C311" s="210">
        <v>2</v>
      </c>
      <c r="D311" s="209">
        <v>74</v>
      </c>
      <c r="E311" s="209">
        <v>90</v>
      </c>
      <c r="F311" s="209">
        <v>142</v>
      </c>
      <c r="G311" s="212" t="s">
        <v>10</v>
      </c>
      <c r="H311" s="212" t="s">
        <v>10</v>
      </c>
      <c r="I311" s="209">
        <v>7</v>
      </c>
      <c r="J311" s="210">
        <f t="shared" si="11"/>
        <v>315</v>
      </c>
      <c r="L311" s="138"/>
    </row>
    <row r="312" spans="1:12" x14ac:dyDescent="0.35">
      <c r="A312" s="130">
        <v>44663</v>
      </c>
      <c r="B312" s="106" t="s">
        <v>36</v>
      </c>
      <c r="C312" s="210" t="s">
        <v>10</v>
      </c>
      <c r="D312" s="209" t="s">
        <v>10</v>
      </c>
      <c r="E312" s="209">
        <v>117</v>
      </c>
      <c r="F312" s="209" t="s">
        <v>10</v>
      </c>
      <c r="G312" s="212" t="s">
        <v>10</v>
      </c>
      <c r="H312" s="212" t="s">
        <v>10</v>
      </c>
      <c r="I312" s="209" t="s">
        <v>10</v>
      </c>
      <c r="J312" s="210">
        <f t="shared" si="11"/>
        <v>117</v>
      </c>
    </row>
    <row r="313" spans="1:12" x14ac:dyDescent="0.35">
      <c r="A313" s="130">
        <v>44664</v>
      </c>
      <c r="B313" s="106" t="s">
        <v>37</v>
      </c>
      <c r="C313" s="210" t="s">
        <v>10</v>
      </c>
      <c r="D313" s="209" t="s">
        <v>10</v>
      </c>
      <c r="E313" s="209">
        <v>17</v>
      </c>
      <c r="F313" s="209" t="s">
        <v>10</v>
      </c>
      <c r="G313" s="212" t="s">
        <v>10</v>
      </c>
      <c r="H313" s="212" t="s">
        <v>10</v>
      </c>
      <c r="I313" s="209" t="s">
        <v>10</v>
      </c>
      <c r="J313" s="210">
        <f t="shared" si="11"/>
        <v>17</v>
      </c>
    </row>
    <row r="314" spans="1:12" x14ac:dyDescent="0.35">
      <c r="A314" s="130">
        <v>44665</v>
      </c>
      <c r="B314" s="106" t="s">
        <v>38</v>
      </c>
      <c r="C314" s="210" t="s">
        <v>10</v>
      </c>
      <c r="D314" s="209" t="s">
        <v>10</v>
      </c>
      <c r="E314" s="209">
        <v>1</v>
      </c>
      <c r="F314" s="209" t="s">
        <v>10</v>
      </c>
      <c r="G314" s="212" t="s">
        <v>10</v>
      </c>
      <c r="H314" s="212" t="s">
        <v>10</v>
      </c>
      <c r="I314" s="209" t="s">
        <v>10</v>
      </c>
      <c r="J314" s="210">
        <f t="shared" si="11"/>
        <v>1</v>
      </c>
    </row>
    <row r="315" spans="1:12" x14ac:dyDescent="0.35">
      <c r="A315" s="130">
        <v>44666</v>
      </c>
      <c r="B315" s="106" t="s">
        <v>39</v>
      </c>
      <c r="C315" s="210" t="s">
        <v>10</v>
      </c>
      <c r="D315" s="209">
        <v>1</v>
      </c>
      <c r="E315" s="209">
        <v>3</v>
      </c>
      <c r="F315" s="209" t="s">
        <v>10</v>
      </c>
      <c r="G315" s="212" t="s">
        <v>10</v>
      </c>
      <c r="H315" s="212" t="s">
        <v>10</v>
      </c>
      <c r="I315" s="209">
        <v>2</v>
      </c>
      <c r="J315" s="210">
        <f t="shared" si="11"/>
        <v>6</v>
      </c>
    </row>
    <row r="316" spans="1:12" x14ac:dyDescent="0.35">
      <c r="A316" s="130">
        <v>44667</v>
      </c>
      <c r="B316" s="106" t="s">
        <v>43</v>
      </c>
      <c r="C316" s="210" t="s">
        <v>10</v>
      </c>
      <c r="D316" s="209">
        <v>114</v>
      </c>
      <c r="E316" s="209">
        <v>68</v>
      </c>
      <c r="F316" s="209" t="s">
        <v>10</v>
      </c>
      <c r="G316" s="212" t="s">
        <v>10</v>
      </c>
      <c r="H316" s="212" t="s">
        <v>10</v>
      </c>
      <c r="I316" s="209">
        <v>1</v>
      </c>
      <c r="J316" s="210">
        <f t="shared" si="11"/>
        <v>183</v>
      </c>
    </row>
    <row r="317" spans="1:12" x14ac:dyDescent="0.35">
      <c r="A317" s="130">
        <v>44668</v>
      </c>
      <c r="B317" s="106" t="s">
        <v>40</v>
      </c>
      <c r="C317" s="210" t="s">
        <v>10</v>
      </c>
      <c r="D317" s="209" t="s">
        <v>10</v>
      </c>
      <c r="E317" s="209">
        <v>1</v>
      </c>
      <c r="F317" s="209" t="s">
        <v>10</v>
      </c>
      <c r="G317" s="212" t="s">
        <v>10</v>
      </c>
      <c r="H317" s="212" t="s">
        <v>10</v>
      </c>
      <c r="I317" s="209" t="s">
        <v>10</v>
      </c>
      <c r="J317" s="210">
        <f t="shared" si="11"/>
        <v>1</v>
      </c>
    </row>
    <row r="318" spans="1:12" x14ac:dyDescent="0.35">
      <c r="A318" s="130">
        <v>44669</v>
      </c>
      <c r="B318" s="106" t="s">
        <v>45</v>
      </c>
      <c r="C318" s="210" t="s">
        <v>10</v>
      </c>
      <c r="D318" s="209">
        <v>62</v>
      </c>
      <c r="E318" s="209">
        <v>140</v>
      </c>
      <c r="F318" s="209">
        <v>16</v>
      </c>
      <c r="G318" s="212" t="s">
        <v>10</v>
      </c>
      <c r="H318" s="212" t="s">
        <v>10</v>
      </c>
      <c r="I318" s="209">
        <v>5</v>
      </c>
      <c r="J318" s="210">
        <f t="shared" si="11"/>
        <v>223</v>
      </c>
    </row>
    <row r="319" spans="1:12" x14ac:dyDescent="0.35">
      <c r="A319" s="130">
        <v>44670</v>
      </c>
      <c r="B319" s="106" t="s">
        <v>41</v>
      </c>
      <c r="C319" s="210" t="s">
        <v>10</v>
      </c>
      <c r="D319" s="209">
        <v>52</v>
      </c>
      <c r="E319" s="209">
        <v>115</v>
      </c>
      <c r="F319" s="209">
        <v>12</v>
      </c>
      <c r="G319" s="212" t="s">
        <v>10</v>
      </c>
      <c r="H319" s="212" t="s">
        <v>10</v>
      </c>
      <c r="I319" s="209">
        <v>89</v>
      </c>
      <c r="J319" s="210">
        <f t="shared" si="11"/>
        <v>268</v>
      </c>
    </row>
    <row r="320" spans="1:12" x14ac:dyDescent="0.35">
      <c r="A320" s="133">
        <v>44671</v>
      </c>
      <c r="B320" s="134" t="s">
        <v>42</v>
      </c>
      <c r="C320" s="225">
        <f>SUM(C301:C319)</f>
        <v>1003</v>
      </c>
      <c r="D320" s="225">
        <f>SUM(D301:D319)</f>
        <v>1602</v>
      </c>
      <c r="E320" s="225">
        <f>SUM(E301:E319)</f>
        <v>2258</v>
      </c>
      <c r="F320" s="225">
        <f>SUM(F301:F319)</f>
        <v>498</v>
      </c>
      <c r="G320" s="224" t="s">
        <v>10</v>
      </c>
      <c r="H320" s="224" t="s">
        <v>10</v>
      </c>
      <c r="I320" s="225">
        <f>SUM(I301:I319)</f>
        <v>217</v>
      </c>
      <c r="J320" s="136">
        <f>SUM(C320:I320)</f>
        <v>5578</v>
      </c>
    </row>
    <row r="321" spans="1:12" x14ac:dyDescent="0.35">
      <c r="A321" s="130">
        <v>44682</v>
      </c>
      <c r="B321" s="106" t="s">
        <v>26</v>
      </c>
      <c r="C321" s="210">
        <v>344</v>
      </c>
      <c r="D321" s="210">
        <v>694</v>
      </c>
      <c r="E321" s="210">
        <v>617</v>
      </c>
      <c r="F321" s="210">
        <v>68</v>
      </c>
      <c r="G321" s="212" t="s">
        <v>10</v>
      </c>
      <c r="H321" s="212" t="s">
        <v>10</v>
      </c>
      <c r="I321" s="210">
        <v>33</v>
      </c>
      <c r="J321" s="210">
        <f t="shared" si="11"/>
        <v>1756</v>
      </c>
    </row>
    <row r="322" spans="1:12" x14ac:dyDescent="0.35">
      <c r="A322" s="130">
        <v>44683</v>
      </c>
      <c r="B322" s="106" t="s">
        <v>27</v>
      </c>
      <c r="C322" s="210">
        <v>271</v>
      </c>
      <c r="D322" s="209">
        <v>184</v>
      </c>
      <c r="E322" s="209">
        <v>497</v>
      </c>
      <c r="F322" s="209">
        <v>186</v>
      </c>
      <c r="G322" s="212" t="s">
        <v>10</v>
      </c>
      <c r="H322" s="212" t="s">
        <v>10</v>
      </c>
      <c r="I322" s="209">
        <v>92</v>
      </c>
      <c r="J322" s="210">
        <f t="shared" si="11"/>
        <v>1230</v>
      </c>
    </row>
    <row r="323" spans="1:12" x14ac:dyDescent="0.35">
      <c r="A323" s="130">
        <v>44684</v>
      </c>
      <c r="B323" s="106" t="s">
        <v>28</v>
      </c>
      <c r="C323" s="210">
        <v>6</v>
      </c>
      <c r="D323" s="209">
        <v>69</v>
      </c>
      <c r="E323" s="209">
        <v>152</v>
      </c>
      <c r="F323" s="209">
        <v>6</v>
      </c>
      <c r="G323" s="212" t="s">
        <v>10</v>
      </c>
      <c r="H323" s="212" t="s">
        <v>10</v>
      </c>
      <c r="I323" s="209">
        <v>1</v>
      </c>
      <c r="J323" s="210">
        <f t="shared" si="11"/>
        <v>234</v>
      </c>
    </row>
    <row r="324" spans="1:12" x14ac:dyDescent="0.35">
      <c r="A324" s="130">
        <v>44685</v>
      </c>
      <c r="B324" s="106" t="s">
        <v>29</v>
      </c>
      <c r="C324" s="210">
        <v>20</v>
      </c>
      <c r="D324" s="209">
        <v>49</v>
      </c>
      <c r="E324" s="209">
        <v>68</v>
      </c>
      <c r="F324" s="209">
        <v>1</v>
      </c>
      <c r="G324" s="212" t="s">
        <v>10</v>
      </c>
      <c r="H324" s="212" t="s">
        <v>10</v>
      </c>
      <c r="I324" s="209">
        <v>2</v>
      </c>
      <c r="J324" s="210">
        <f t="shared" si="11"/>
        <v>140</v>
      </c>
    </row>
    <row r="325" spans="1:12" x14ac:dyDescent="0.35">
      <c r="A325" s="130">
        <v>44686</v>
      </c>
      <c r="B325" s="106" t="s">
        <v>30</v>
      </c>
      <c r="C325" s="210">
        <v>107</v>
      </c>
      <c r="D325" s="209">
        <v>12</v>
      </c>
      <c r="E325" s="209">
        <v>338</v>
      </c>
      <c r="F325" s="209">
        <v>72</v>
      </c>
      <c r="G325" s="212" t="s">
        <v>10</v>
      </c>
      <c r="H325" s="212" t="s">
        <v>10</v>
      </c>
      <c r="I325" s="209">
        <v>17</v>
      </c>
      <c r="J325" s="210">
        <f t="shared" si="11"/>
        <v>546</v>
      </c>
    </row>
    <row r="326" spans="1:12" x14ac:dyDescent="0.35">
      <c r="A326" s="130">
        <v>44687</v>
      </c>
      <c r="B326" s="106" t="s">
        <v>31</v>
      </c>
      <c r="C326" s="210">
        <v>6</v>
      </c>
      <c r="D326" s="209">
        <v>124</v>
      </c>
      <c r="E326" s="209">
        <v>24</v>
      </c>
      <c r="F326" s="209">
        <v>2</v>
      </c>
      <c r="G326" s="212" t="s">
        <v>10</v>
      </c>
      <c r="H326" s="212" t="s">
        <v>10</v>
      </c>
      <c r="I326" s="209">
        <v>1</v>
      </c>
      <c r="J326" s="210">
        <f t="shared" si="11"/>
        <v>157</v>
      </c>
    </row>
    <row r="327" spans="1:12" x14ac:dyDescent="0.35">
      <c r="A327" s="130">
        <v>44688</v>
      </c>
      <c r="B327" s="106" t="s">
        <v>32</v>
      </c>
      <c r="C327" s="210">
        <v>267</v>
      </c>
      <c r="D327" s="209">
        <v>7</v>
      </c>
      <c r="E327" s="209" t="s">
        <v>10</v>
      </c>
      <c r="F327" s="209" t="s">
        <v>10</v>
      </c>
      <c r="G327" s="212" t="s">
        <v>10</v>
      </c>
      <c r="H327" s="212" t="s">
        <v>10</v>
      </c>
      <c r="I327" s="209" t="s">
        <v>10</v>
      </c>
      <c r="J327" s="210">
        <f t="shared" si="11"/>
        <v>274</v>
      </c>
    </row>
    <row r="328" spans="1:12" x14ac:dyDescent="0.35">
      <c r="A328" s="130">
        <v>44689</v>
      </c>
      <c r="B328" s="106" t="s">
        <v>33</v>
      </c>
      <c r="C328" s="210">
        <v>71</v>
      </c>
      <c r="D328" s="209">
        <v>36</v>
      </c>
      <c r="E328" s="209">
        <v>339</v>
      </c>
      <c r="F328" s="209">
        <v>26</v>
      </c>
      <c r="G328" s="212" t="s">
        <v>10</v>
      </c>
      <c r="H328" s="212" t="s">
        <v>10</v>
      </c>
      <c r="I328" s="209">
        <v>2</v>
      </c>
      <c r="J328" s="210">
        <f t="shared" si="11"/>
        <v>474</v>
      </c>
    </row>
    <row r="329" spans="1:12" x14ac:dyDescent="0.35">
      <c r="A329" s="130">
        <v>44690</v>
      </c>
      <c r="B329" s="106" t="s">
        <v>34</v>
      </c>
      <c r="C329" s="210">
        <v>51</v>
      </c>
      <c r="D329" s="209">
        <v>134</v>
      </c>
      <c r="E329" s="209">
        <v>101</v>
      </c>
      <c r="F329" s="209">
        <v>40</v>
      </c>
      <c r="G329" s="212" t="s">
        <v>10</v>
      </c>
      <c r="H329" s="212" t="s">
        <v>10</v>
      </c>
      <c r="I329" s="209">
        <v>5</v>
      </c>
      <c r="J329" s="210">
        <f t="shared" si="11"/>
        <v>331</v>
      </c>
    </row>
    <row r="330" spans="1:12" x14ac:dyDescent="0.35">
      <c r="A330" s="130">
        <v>44691</v>
      </c>
      <c r="B330" s="106" t="s">
        <v>35</v>
      </c>
      <c r="C330" s="210">
        <v>104</v>
      </c>
      <c r="D330" s="209">
        <v>122</v>
      </c>
      <c r="E330" s="209">
        <v>150</v>
      </c>
      <c r="F330" s="209">
        <v>13</v>
      </c>
      <c r="G330" s="212" t="s">
        <v>10</v>
      </c>
      <c r="H330" s="212" t="s">
        <v>10</v>
      </c>
      <c r="I330" s="209" t="s">
        <v>10</v>
      </c>
      <c r="J330" s="210">
        <f t="shared" si="11"/>
        <v>389</v>
      </c>
      <c r="L330" s="137"/>
    </row>
    <row r="331" spans="1:12" x14ac:dyDescent="0.35">
      <c r="A331" s="130">
        <v>44692</v>
      </c>
      <c r="B331" s="106" t="s">
        <v>44</v>
      </c>
      <c r="C331" s="210">
        <v>17</v>
      </c>
      <c r="D331" s="209">
        <v>74</v>
      </c>
      <c r="E331" s="209">
        <v>197</v>
      </c>
      <c r="F331" s="209">
        <v>212</v>
      </c>
      <c r="G331" s="212" t="s">
        <v>10</v>
      </c>
      <c r="H331" s="212" t="s">
        <v>10</v>
      </c>
      <c r="I331" s="209">
        <v>26</v>
      </c>
      <c r="J331" s="210">
        <f t="shared" si="11"/>
        <v>526</v>
      </c>
      <c r="L331" s="138"/>
    </row>
    <row r="332" spans="1:12" x14ac:dyDescent="0.35">
      <c r="A332" s="130">
        <v>44693</v>
      </c>
      <c r="B332" s="106" t="s">
        <v>36</v>
      </c>
      <c r="C332" s="210" t="s">
        <v>10</v>
      </c>
      <c r="D332" s="209" t="s">
        <v>10</v>
      </c>
      <c r="E332" s="209">
        <v>113</v>
      </c>
      <c r="F332" s="209" t="s">
        <v>10</v>
      </c>
      <c r="G332" s="212" t="s">
        <v>10</v>
      </c>
      <c r="H332" s="212" t="s">
        <v>10</v>
      </c>
      <c r="I332" s="209" t="s">
        <v>10</v>
      </c>
      <c r="J332" s="210">
        <f t="shared" si="11"/>
        <v>113</v>
      </c>
    </row>
    <row r="333" spans="1:12" x14ac:dyDescent="0.35">
      <c r="A333" s="130">
        <v>44694</v>
      </c>
      <c r="B333" s="106" t="s">
        <v>37</v>
      </c>
      <c r="C333" s="210" t="s">
        <v>10</v>
      </c>
      <c r="D333" s="209" t="s">
        <v>10</v>
      </c>
      <c r="E333" s="209">
        <v>4</v>
      </c>
      <c r="F333" s="209" t="s">
        <v>10</v>
      </c>
      <c r="G333" s="212" t="s">
        <v>10</v>
      </c>
      <c r="H333" s="212" t="s">
        <v>10</v>
      </c>
      <c r="I333" s="209" t="s">
        <v>10</v>
      </c>
      <c r="J333" s="210">
        <f t="shared" ref="J333:J361" si="12">SUM(C333:I333)</f>
        <v>4</v>
      </c>
    </row>
    <row r="334" spans="1:12" x14ac:dyDescent="0.35">
      <c r="A334" s="130">
        <v>44695</v>
      </c>
      <c r="B334" s="106" t="s">
        <v>38</v>
      </c>
      <c r="C334" s="210" t="s">
        <v>10</v>
      </c>
      <c r="D334" s="209" t="s">
        <v>10</v>
      </c>
      <c r="E334" s="209" t="s">
        <v>10</v>
      </c>
      <c r="F334" s="209" t="s">
        <v>10</v>
      </c>
      <c r="G334" s="212" t="s">
        <v>10</v>
      </c>
      <c r="H334" s="212" t="s">
        <v>10</v>
      </c>
      <c r="I334" s="209" t="s">
        <v>10</v>
      </c>
      <c r="J334" s="210" t="s">
        <v>10</v>
      </c>
    </row>
    <row r="335" spans="1:12" x14ac:dyDescent="0.35">
      <c r="A335" s="130">
        <v>44696</v>
      </c>
      <c r="B335" s="106" t="s">
        <v>39</v>
      </c>
      <c r="C335" s="210" t="s">
        <v>10</v>
      </c>
      <c r="D335" s="209">
        <v>1</v>
      </c>
      <c r="E335" s="209">
        <v>1</v>
      </c>
      <c r="F335" s="209" t="s">
        <v>10</v>
      </c>
      <c r="G335" s="212" t="s">
        <v>10</v>
      </c>
      <c r="H335" s="212" t="s">
        <v>10</v>
      </c>
      <c r="I335" s="209">
        <v>1</v>
      </c>
      <c r="J335" s="210">
        <f t="shared" si="12"/>
        <v>3</v>
      </c>
    </row>
    <row r="336" spans="1:12" x14ac:dyDescent="0.35">
      <c r="A336" s="130">
        <v>44697</v>
      </c>
      <c r="B336" s="106" t="s">
        <v>43</v>
      </c>
      <c r="C336" s="210" t="s">
        <v>10</v>
      </c>
      <c r="D336" s="209">
        <v>199</v>
      </c>
      <c r="E336" s="209">
        <v>105</v>
      </c>
      <c r="F336" s="209" t="s">
        <v>10</v>
      </c>
      <c r="G336" s="212" t="s">
        <v>10</v>
      </c>
      <c r="H336" s="212" t="s">
        <v>10</v>
      </c>
      <c r="I336" s="209" t="s">
        <v>10</v>
      </c>
      <c r="J336" s="210">
        <f t="shared" si="12"/>
        <v>304</v>
      </c>
    </row>
    <row r="337" spans="1:10" x14ac:dyDescent="0.35">
      <c r="A337" s="130">
        <v>44698</v>
      </c>
      <c r="B337" s="106" t="s">
        <v>40</v>
      </c>
      <c r="C337" s="210">
        <v>2</v>
      </c>
      <c r="D337" s="209" t="s">
        <v>10</v>
      </c>
      <c r="E337" s="209">
        <v>3</v>
      </c>
      <c r="F337" s="209">
        <v>1</v>
      </c>
      <c r="G337" s="212" t="s">
        <v>10</v>
      </c>
      <c r="H337" s="212" t="s">
        <v>10</v>
      </c>
      <c r="I337" s="209" t="s">
        <v>10</v>
      </c>
      <c r="J337" s="210">
        <f t="shared" si="12"/>
        <v>6</v>
      </c>
    </row>
    <row r="338" spans="1:10" x14ac:dyDescent="0.35">
      <c r="A338" s="130">
        <v>44699</v>
      </c>
      <c r="B338" s="106" t="s">
        <v>45</v>
      </c>
      <c r="C338" s="210" t="s">
        <v>10</v>
      </c>
      <c r="D338" s="209">
        <v>41</v>
      </c>
      <c r="E338" s="209">
        <v>73</v>
      </c>
      <c r="F338" s="209">
        <v>11</v>
      </c>
      <c r="G338" s="212" t="s">
        <v>10</v>
      </c>
      <c r="H338" s="212" t="s">
        <v>10</v>
      </c>
      <c r="I338" s="209">
        <v>3</v>
      </c>
      <c r="J338" s="210">
        <f t="shared" si="12"/>
        <v>128</v>
      </c>
    </row>
    <row r="339" spans="1:10" x14ac:dyDescent="0.35">
      <c r="A339" s="130">
        <v>44700</v>
      </c>
      <c r="B339" s="106" t="s">
        <v>41</v>
      </c>
      <c r="C339" s="210" t="s">
        <v>10</v>
      </c>
      <c r="D339" s="209" t="s">
        <v>10</v>
      </c>
      <c r="E339" s="209">
        <v>154</v>
      </c>
      <c r="F339" s="209">
        <v>3</v>
      </c>
      <c r="G339" s="212" t="s">
        <v>10</v>
      </c>
      <c r="H339" s="212" t="s">
        <v>10</v>
      </c>
      <c r="I339" s="209">
        <v>176</v>
      </c>
      <c r="J339" s="210">
        <f t="shared" si="12"/>
        <v>333</v>
      </c>
    </row>
    <row r="340" spans="1:10" x14ac:dyDescent="0.35">
      <c r="A340" s="133">
        <v>44701</v>
      </c>
      <c r="B340" s="134" t="s">
        <v>42</v>
      </c>
      <c r="C340" s="225">
        <f>SUM(C321:C339)</f>
        <v>1266</v>
      </c>
      <c r="D340" s="225">
        <f>SUM(D321:D339)</f>
        <v>1746</v>
      </c>
      <c r="E340" s="225">
        <f>SUM(E321:E339)</f>
        <v>2936</v>
      </c>
      <c r="F340" s="225">
        <f>SUM(F321:F339)</f>
        <v>641</v>
      </c>
      <c r="G340" s="224" t="s">
        <v>10</v>
      </c>
      <c r="H340" s="224" t="s">
        <v>10</v>
      </c>
      <c r="I340" s="225">
        <f>SUM(I321:I339)</f>
        <v>359</v>
      </c>
      <c r="J340" s="225">
        <f t="shared" si="12"/>
        <v>6948</v>
      </c>
    </row>
    <row r="341" spans="1:10" x14ac:dyDescent="0.35">
      <c r="A341" s="130">
        <v>44713</v>
      </c>
      <c r="B341" s="106" t="s">
        <v>26</v>
      </c>
      <c r="C341" s="210">
        <v>353</v>
      </c>
      <c r="D341" s="210">
        <v>741</v>
      </c>
      <c r="E341" s="210">
        <v>752</v>
      </c>
      <c r="F341" s="210">
        <v>77</v>
      </c>
      <c r="G341" s="212" t="s">
        <v>10</v>
      </c>
      <c r="H341" s="212" t="s">
        <v>10</v>
      </c>
      <c r="I341" s="210">
        <v>25</v>
      </c>
      <c r="J341" s="210">
        <f t="shared" si="12"/>
        <v>1948</v>
      </c>
    </row>
    <row r="342" spans="1:10" x14ac:dyDescent="0.35">
      <c r="A342" s="130">
        <v>44714</v>
      </c>
      <c r="B342" s="106" t="s">
        <v>27</v>
      </c>
      <c r="C342" s="210">
        <v>172</v>
      </c>
      <c r="D342" s="209">
        <v>168</v>
      </c>
      <c r="E342" s="209">
        <v>509</v>
      </c>
      <c r="F342" s="209">
        <v>273</v>
      </c>
      <c r="G342" s="212" t="s">
        <v>10</v>
      </c>
      <c r="H342" s="212" t="s">
        <v>10</v>
      </c>
      <c r="I342" s="209">
        <v>138</v>
      </c>
      <c r="J342" s="210">
        <f t="shared" si="12"/>
        <v>1260</v>
      </c>
    </row>
    <row r="343" spans="1:10" x14ac:dyDescent="0.35">
      <c r="A343" s="130">
        <v>44715</v>
      </c>
      <c r="B343" s="106" t="s">
        <v>28</v>
      </c>
      <c r="C343" s="210">
        <v>3</v>
      </c>
      <c r="D343" s="209">
        <v>94</v>
      </c>
      <c r="E343" s="209">
        <v>142</v>
      </c>
      <c r="F343" s="209">
        <v>5</v>
      </c>
      <c r="G343" s="212" t="s">
        <v>10</v>
      </c>
      <c r="H343" s="212" t="s">
        <v>10</v>
      </c>
      <c r="I343" s="209">
        <v>5</v>
      </c>
      <c r="J343" s="210">
        <f t="shared" si="12"/>
        <v>249</v>
      </c>
    </row>
    <row r="344" spans="1:10" x14ac:dyDescent="0.35">
      <c r="A344" s="130">
        <v>44716</v>
      </c>
      <c r="B344" s="106" t="s">
        <v>29</v>
      </c>
      <c r="C344" s="210">
        <v>14</v>
      </c>
      <c r="D344" s="209">
        <v>35</v>
      </c>
      <c r="E344" s="209">
        <v>56</v>
      </c>
      <c r="F344" s="209">
        <v>1</v>
      </c>
      <c r="G344" s="212" t="s">
        <v>10</v>
      </c>
      <c r="H344" s="212" t="s">
        <v>10</v>
      </c>
      <c r="I344" s="209" t="s">
        <v>10</v>
      </c>
      <c r="J344" s="210">
        <f t="shared" si="12"/>
        <v>106</v>
      </c>
    </row>
    <row r="345" spans="1:10" x14ac:dyDescent="0.35">
      <c r="A345" s="130">
        <v>44717</v>
      </c>
      <c r="B345" s="106" t="s">
        <v>30</v>
      </c>
      <c r="C345" s="210">
        <v>181</v>
      </c>
      <c r="D345" s="209">
        <v>95</v>
      </c>
      <c r="E345" s="209">
        <v>222</v>
      </c>
      <c r="F345" s="209">
        <v>60</v>
      </c>
      <c r="G345" s="212" t="s">
        <v>10</v>
      </c>
      <c r="H345" s="212" t="s">
        <v>10</v>
      </c>
      <c r="I345" s="209">
        <v>38</v>
      </c>
      <c r="J345" s="210">
        <f t="shared" si="12"/>
        <v>596</v>
      </c>
    </row>
    <row r="346" spans="1:10" x14ac:dyDescent="0.35">
      <c r="A346" s="130">
        <v>44718</v>
      </c>
      <c r="B346" s="106" t="s">
        <v>31</v>
      </c>
      <c r="C346" s="210">
        <v>5</v>
      </c>
      <c r="D346" s="209">
        <v>22</v>
      </c>
      <c r="E346" s="209">
        <v>30</v>
      </c>
      <c r="F346" s="209">
        <v>2</v>
      </c>
      <c r="G346" s="212" t="s">
        <v>10</v>
      </c>
      <c r="H346" s="212" t="s">
        <v>10</v>
      </c>
      <c r="I346" s="209">
        <v>4</v>
      </c>
      <c r="J346" s="210">
        <f t="shared" si="12"/>
        <v>63</v>
      </c>
    </row>
    <row r="347" spans="1:10" x14ac:dyDescent="0.35">
      <c r="A347" s="130">
        <v>44719</v>
      </c>
      <c r="B347" s="106" t="s">
        <v>32</v>
      </c>
      <c r="C347" s="210">
        <v>217</v>
      </c>
      <c r="D347" s="209" t="s">
        <v>10</v>
      </c>
      <c r="E347" s="209" t="s">
        <v>10</v>
      </c>
      <c r="F347" s="209" t="s">
        <v>10</v>
      </c>
      <c r="G347" s="212" t="s">
        <v>10</v>
      </c>
      <c r="H347" s="212" t="s">
        <v>10</v>
      </c>
      <c r="I347" s="209" t="s">
        <v>10</v>
      </c>
      <c r="J347" s="210">
        <f t="shared" si="12"/>
        <v>217</v>
      </c>
    </row>
    <row r="348" spans="1:10" x14ac:dyDescent="0.35">
      <c r="A348" s="130">
        <v>44720</v>
      </c>
      <c r="B348" s="106" t="s">
        <v>33</v>
      </c>
      <c r="C348" s="210">
        <v>72</v>
      </c>
      <c r="D348" s="209">
        <v>37</v>
      </c>
      <c r="E348" s="209">
        <v>364</v>
      </c>
      <c r="F348" s="209">
        <v>30</v>
      </c>
      <c r="G348" s="212" t="s">
        <v>10</v>
      </c>
      <c r="H348" s="212" t="s">
        <v>10</v>
      </c>
      <c r="I348" s="209">
        <v>6</v>
      </c>
      <c r="J348" s="210">
        <f t="shared" si="12"/>
        <v>509</v>
      </c>
    </row>
    <row r="349" spans="1:10" x14ac:dyDescent="0.35">
      <c r="A349" s="130">
        <v>44721</v>
      </c>
      <c r="B349" s="106" t="s">
        <v>34</v>
      </c>
      <c r="C349" s="210">
        <v>54</v>
      </c>
      <c r="D349" s="209">
        <v>136</v>
      </c>
      <c r="E349" s="209">
        <v>129</v>
      </c>
      <c r="F349" s="209">
        <v>36</v>
      </c>
      <c r="G349" s="212" t="s">
        <v>10</v>
      </c>
      <c r="H349" s="212" t="s">
        <v>10</v>
      </c>
      <c r="I349" s="209">
        <v>2</v>
      </c>
      <c r="J349" s="210">
        <f t="shared" si="12"/>
        <v>357</v>
      </c>
    </row>
    <row r="350" spans="1:10" x14ac:dyDescent="0.35">
      <c r="A350" s="130">
        <v>44722</v>
      </c>
      <c r="B350" s="106" t="s">
        <v>35</v>
      </c>
      <c r="C350" s="210">
        <v>97</v>
      </c>
      <c r="D350" s="209">
        <v>82</v>
      </c>
      <c r="E350" s="209">
        <v>146</v>
      </c>
      <c r="F350" s="209">
        <v>9</v>
      </c>
      <c r="G350" s="212" t="s">
        <v>10</v>
      </c>
      <c r="H350" s="212" t="s">
        <v>10</v>
      </c>
      <c r="I350" s="209" t="s">
        <v>10</v>
      </c>
      <c r="J350" s="210">
        <f t="shared" si="12"/>
        <v>334</v>
      </c>
    </row>
    <row r="351" spans="1:10" x14ac:dyDescent="0.35">
      <c r="A351" s="130">
        <v>44723</v>
      </c>
      <c r="B351" s="106" t="s">
        <v>44</v>
      </c>
      <c r="C351" s="210">
        <v>6</v>
      </c>
      <c r="D351" s="209">
        <v>130</v>
      </c>
      <c r="E351" s="209">
        <v>327</v>
      </c>
      <c r="F351" s="209">
        <v>426</v>
      </c>
      <c r="G351" s="212" t="s">
        <v>10</v>
      </c>
      <c r="H351" s="212" t="s">
        <v>10</v>
      </c>
      <c r="I351" s="209">
        <v>76</v>
      </c>
      <c r="J351" s="210">
        <f t="shared" si="12"/>
        <v>965</v>
      </c>
    </row>
    <row r="352" spans="1:10" x14ac:dyDescent="0.35">
      <c r="A352" s="130">
        <v>44724</v>
      </c>
      <c r="B352" s="106" t="s">
        <v>36</v>
      </c>
      <c r="C352" s="210" t="s">
        <v>10</v>
      </c>
      <c r="D352" s="209" t="s">
        <v>10</v>
      </c>
      <c r="E352" s="209">
        <v>85</v>
      </c>
      <c r="F352" s="209" t="s">
        <v>10</v>
      </c>
      <c r="G352" s="212" t="s">
        <v>10</v>
      </c>
      <c r="H352" s="212" t="s">
        <v>10</v>
      </c>
      <c r="I352" s="209" t="s">
        <v>10</v>
      </c>
      <c r="J352" s="210">
        <f t="shared" si="12"/>
        <v>85</v>
      </c>
    </row>
    <row r="353" spans="1:10" x14ac:dyDescent="0.35">
      <c r="A353" s="130">
        <v>44725</v>
      </c>
      <c r="B353" s="106" t="s">
        <v>37</v>
      </c>
      <c r="C353" s="210" t="s">
        <v>10</v>
      </c>
      <c r="D353" s="209" t="s">
        <v>10</v>
      </c>
      <c r="E353" s="209">
        <v>5</v>
      </c>
      <c r="F353" s="209" t="s">
        <v>10</v>
      </c>
      <c r="G353" s="212" t="s">
        <v>10</v>
      </c>
      <c r="H353" s="212" t="s">
        <v>10</v>
      </c>
      <c r="I353" s="209" t="s">
        <v>10</v>
      </c>
      <c r="J353" s="210">
        <f t="shared" si="12"/>
        <v>5</v>
      </c>
    </row>
    <row r="354" spans="1:10" x14ac:dyDescent="0.35">
      <c r="A354" s="130">
        <v>44726</v>
      </c>
      <c r="B354" s="106" t="s">
        <v>38</v>
      </c>
      <c r="C354" s="210" t="s">
        <v>10</v>
      </c>
      <c r="D354" s="209" t="s">
        <v>10</v>
      </c>
      <c r="E354" s="209" t="s">
        <v>10</v>
      </c>
      <c r="F354" s="209" t="s">
        <v>10</v>
      </c>
      <c r="G354" s="212" t="s">
        <v>10</v>
      </c>
      <c r="H354" s="212" t="s">
        <v>10</v>
      </c>
      <c r="I354" s="209" t="s">
        <v>10</v>
      </c>
      <c r="J354" s="210" t="s">
        <v>10</v>
      </c>
    </row>
    <row r="355" spans="1:10" x14ac:dyDescent="0.35">
      <c r="A355" s="130">
        <v>44727</v>
      </c>
      <c r="B355" s="106" t="s">
        <v>39</v>
      </c>
      <c r="C355" s="210" t="s">
        <v>10</v>
      </c>
      <c r="D355" s="209" t="s">
        <v>10</v>
      </c>
      <c r="E355" s="209">
        <v>1</v>
      </c>
      <c r="F355" s="209" t="s">
        <v>10</v>
      </c>
      <c r="G355" s="212" t="s">
        <v>10</v>
      </c>
      <c r="H355" s="212" t="s">
        <v>10</v>
      </c>
      <c r="I355" s="209">
        <v>6</v>
      </c>
      <c r="J355" s="210">
        <f t="shared" si="12"/>
        <v>7</v>
      </c>
    </row>
    <row r="356" spans="1:10" x14ac:dyDescent="0.35">
      <c r="A356" s="130">
        <v>44728</v>
      </c>
      <c r="B356" s="106" t="s">
        <v>43</v>
      </c>
      <c r="C356" s="210" t="s">
        <v>10</v>
      </c>
      <c r="D356" s="209">
        <v>234</v>
      </c>
      <c r="E356" s="209">
        <v>81</v>
      </c>
      <c r="F356" s="209" t="s">
        <v>10</v>
      </c>
      <c r="G356" s="212" t="s">
        <v>10</v>
      </c>
      <c r="H356" s="212" t="s">
        <v>10</v>
      </c>
      <c r="I356" s="209">
        <v>1</v>
      </c>
      <c r="J356" s="210">
        <f t="shared" si="12"/>
        <v>316</v>
      </c>
    </row>
    <row r="357" spans="1:10" x14ac:dyDescent="0.35">
      <c r="A357" s="130">
        <v>44729</v>
      </c>
      <c r="B357" s="106" t="s">
        <v>40</v>
      </c>
      <c r="C357" s="210" t="s">
        <v>10</v>
      </c>
      <c r="D357" s="209" t="s">
        <v>10</v>
      </c>
      <c r="E357" s="209">
        <v>2</v>
      </c>
      <c r="F357" s="209" t="s">
        <v>10</v>
      </c>
      <c r="G357" s="212" t="s">
        <v>10</v>
      </c>
      <c r="H357" s="212" t="s">
        <v>10</v>
      </c>
      <c r="I357" s="209" t="s">
        <v>10</v>
      </c>
      <c r="J357" s="210">
        <f t="shared" si="12"/>
        <v>2</v>
      </c>
    </row>
    <row r="358" spans="1:10" x14ac:dyDescent="0.35">
      <c r="A358" s="130">
        <v>44730</v>
      </c>
      <c r="B358" s="106" t="s">
        <v>45</v>
      </c>
      <c r="C358" s="210" t="s">
        <v>10</v>
      </c>
      <c r="D358" s="209">
        <v>29</v>
      </c>
      <c r="E358" s="209">
        <v>36</v>
      </c>
      <c r="F358" s="209">
        <v>2</v>
      </c>
      <c r="G358" s="212" t="s">
        <v>10</v>
      </c>
      <c r="H358" s="212" t="s">
        <v>10</v>
      </c>
      <c r="I358" s="209">
        <v>7</v>
      </c>
      <c r="J358" s="210">
        <f t="shared" si="12"/>
        <v>74</v>
      </c>
    </row>
    <row r="359" spans="1:10" x14ac:dyDescent="0.35">
      <c r="A359" s="130">
        <v>44731</v>
      </c>
      <c r="B359" s="106" t="s">
        <v>41</v>
      </c>
      <c r="C359" s="210">
        <v>21</v>
      </c>
      <c r="D359" s="209" t="s">
        <v>10</v>
      </c>
      <c r="E359" s="209" t="s">
        <v>10</v>
      </c>
      <c r="F359" s="209" t="s">
        <v>10</v>
      </c>
      <c r="G359" s="212" t="s">
        <v>10</v>
      </c>
      <c r="H359" s="212" t="s">
        <v>10</v>
      </c>
      <c r="I359" s="209">
        <v>111</v>
      </c>
      <c r="J359" s="210">
        <f t="shared" si="12"/>
        <v>132</v>
      </c>
    </row>
    <row r="360" spans="1:10" x14ac:dyDescent="0.35">
      <c r="A360" s="133">
        <v>44732</v>
      </c>
      <c r="B360" s="134" t="s">
        <v>42</v>
      </c>
      <c r="C360" s="225">
        <f>SUM(C341:C359)</f>
        <v>1195</v>
      </c>
      <c r="D360" s="225">
        <f>SUM(D341:D359)</f>
        <v>1803</v>
      </c>
      <c r="E360" s="225">
        <f>SUM(E341:E359)</f>
        <v>2887</v>
      </c>
      <c r="F360" s="225">
        <f>SUM(F341:F359)</f>
        <v>921</v>
      </c>
      <c r="G360" s="224" t="s">
        <v>10</v>
      </c>
      <c r="H360" s="224" t="s">
        <v>10</v>
      </c>
      <c r="I360" s="225">
        <f>SUM(I341:I359)</f>
        <v>419</v>
      </c>
      <c r="J360" s="136">
        <f t="shared" si="12"/>
        <v>7225</v>
      </c>
    </row>
    <row r="361" spans="1:10" s="125" customFormat="1" x14ac:dyDescent="0.35">
      <c r="A361" s="126"/>
      <c r="B361" s="127" t="s">
        <v>12</v>
      </c>
      <c r="C361" s="223">
        <f t="shared" ref="C361:I361" si="13">C320+C340+C360</f>
        <v>3464</v>
      </c>
      <c r="D361" s="223">
        <f t="shared" si="13"/>
        <v>5151</v>
      </c>
      <c r="E361" s="223">
        <f t="shared" si="13"/>
        <v>8081</v>
      </c>
      <c r="F361" s="223">
        <f t="shared" si="13"/>
        <v>2060</v>
      </c>
      <c r="G361" s="223" t="s">
        <v>10</v>
      </c>
      <c r="H361" s="223" t="s">
        <v>10</v>
      </c>
      <c r="I361" s="223">
        <f t="shared" si="13"/>
        <v>995</v>
      </c>
      <c r="J361" s="128">
        <f t="shared" si="12"/>
        <v>19751</v>
      </c>
    </row>
    <row r="362" spans="1:10" s="125" customFormat="1" x14ac:dyDescent="0.35">
      <c r="A362" s="139">
        <v>44743</v>
      </c>
      <c r="B362" s="106" t="s">
        <v>26</v>
      </c>
      <c r="C362" s="210">
        <v>397</v>
      </c>
      <c r="D362" s="210">
        <v>782</v>
      </c>
      <c r="E362" s="210">
        <v>745</v>
      </c>
      <c r="F362" s="210">
        <v>93</v>
      </c>
      <c r="G362" s="212" t="s">
        <v>10</v>
      </c>
      <c r="H362" s="212" t="s">
        <v>10</v>
      </c>
      <c r="I362" s="210">
        <v>33</v>
      </c>
      <c r="J362" s="210">
        <f t="shared" ref="J362:J401" si="14">SUM(C362:I362)</f>
        <v>2050</v>
      </c>
    </row>
    <row r="363" spans="1:10" s="125" customFormat="1" x14ac:dyDescent="0.35">
      <c r="A363" s="139">
        <v>44744</v>
      </c>
      <c r="B363" s="106" t="s">
        <v>27</v>
      </c>
      <c r="C363" s="210">
        <v>138</v>
      </c>
      <c r="D363" s="209">
        <v>231</v>
      </c>
      <c r="E363" s="209">
        <v>612</v>
      </c>
      <c r="F363" s="209">
        <v>270</v>
      </c>
      <c r="G363" s="212" t="s">
        <v>10</v>
      </c>
      <c r="H363" s="212" t="s">
        <v>10</v>
      </c>
      <c r="I363" s="209">
        <v>107</v>
      </c>
      <c r="J363" s="210">
        <f t="shared" si="14"/>
        <v>1358</v>
      </c>
    </row>
    <row r="364" spans="1:10" s="125" customFormat="1" x14ac:dyDescent="0.35">
      <c r="A364" s="139">
        <v>44745</v>
      </c>
      <c r="B364" s="106" t="s">
        <v>28</v>
      </c>
      <c r="C364" s="210">
        <v>8</v>
      </c>
      <c r="D364" s="209">
        <v>54</v>
      </c>
      <c r="E364" s="209">
        <v>107</v>
      </c>
      <c r="F364" s="209">
        <v>2</v>
      </c>
      <c r="G364" s="212" t="s">
        <v>10</v>
      </c>
      <c r="H364" s="212" t="s">
        <v>10</v>
      </c>
      <c r="I364" s="209">
        <v>1</v>
      </c>
      <c r="J364" s="210">
        <f t="shared" si="14"/>
        <v>172</v>
      </c>
    </row>
    <row r="365" spans="1:10" s="125" customFormat="1" x14ac:dyDescent="0.35">
      <c r="A365" s="139">
        <v>44746</v>
      </c>
      <c r="B365" s="106" t="s">
        <v>29</v>
      </c>
      <c r="C365" s="210">
        <v>25</v>
      </c>
      <c r="D365" s="209">
        <v>24</v>
      </c>
      <c r="E365" s="209">
        <v>34</v>
      </c>
      <c r="F365" s="209" t="s">
        <v>10</v>
      </c>
      <c r="G365" s="212" t="s">
        <v>10</v>
      </c>
      <c r="H365" s="212" t="s">
        <v>10</v>
      </c>
      <c r="I365" s="209" t="s">
        <v>10</v>
      </c>
      <c r="J365" s="210">
        <f t="shared" si="14"/>
        <v>83</v>
      </c>
    </row>
    <row r="366" spans="1:10" s="125" customFormat="1" x14ac:dyDescent="0.35">
      <c r="A366" s="139">
        <v>44747</v>
      </c>
      <c r="B366" s="106" t="s">
        <v>30</v>
      </c>
      <c r="C366" s="210">
        <v>192</v>
      </c>
      <c r="D366" s="209">
        <v>126</v>
      </c>
      <c r="E366" s="209">
        <v>145</v>
      </c>
      <c r="F366" s="209">
        <v>76</v>
      </c>
      <c r="G366" s="212" t="s">
        <v>10</v>
      </c>
      <c r="H366" s="212" t="s">
        <v>10</v>
      </c>
      <c r="I366" s="209">
        <v>27</v>
      </c>
      <c r="J366" s="210">
        <f t="shared" si="14"/>
        <v>566</v>
      </c>
    </row>
    <row r="367" spans="1:10" s="125" customFormat="1" x14ac:dyDescent="0.35">
      <c r="A367" s="139">
        <v>44748</v>
      </c>
      <c r="B367" s="106" t="s">
        <v>31</v>
      </c>
      <c r="C367" s="210">
        <v>3</v>
      </c>
      <c r="D367" s="209">
        <v>23</v>
      </c>
      <c r="E367" s="209">
        <v>39</v>
      </c>
      <c r="F367" s="209" t="s">
        <v>10</v>
      </c>
      <c r="G367" s="212" t="s">
        <v>10</v>
      </c>
      <c r="H367" s="212" t="s">
        <v>10</v>
      </c>
      <c r="I367" s="209">
        <v>1</v>
      </c>
      <c r="J367" s="210">
        <f t="shared" si="14"/>
        <v>66</v>
      </c>
    </row>
    <row r="368" spans="1:10" s="125" customFormat="1" x14ac:dyDescent="0.35">
      <c r="A368" s="139">
        <v>44749</v>
      </c>
      <c r="B368" s="106" t="s">
        <v>32</v>
      </c>
      <c r="C368" s="210">
        <v>208</v>
      </c>
      <c r="D368" s="209" t="s">
        <v>10</v>
      </c>
      <c r="E368" s="209" t="s">
        <v>10</v>
      </c>
      <c r="F368" s="209" t="s">
        <v>10</v>
      </c>
      <c r="G368" s="212" t="s">
        <v>10</v>
      </c>
      <c r="H368" s="212" t="s">
        <v>10</v>
      </c>
      <c r="I368" s="209" t="s">
        <v>10</v>
      </c>
      <c r="J368" s="210">
        <f t="shared" si="14"/>
        <v>208</v>
      </c>
    </row>
    <row r="369" spans="1:10" s="125" customFormat="1" x14ac:dyDescent="0.35">
      <c r="A369" s="139">
        <v>44750</v>
      </c>
      <c r="B369" s="106" t="s">
        <v>33</v>
      </c>
      <c r="C369" s="210">
        <v>76</v>
      </c>
      <c r="D369" s="209">
        <v>50</v>
      </c>
      <c r="E369" s="209">
        <v>285</v>
      </c>
      <c r="F369" s="209">
        <v>24</v>
      </c>
      <c r="G369" s="212" t="s">
        <v>10</v>
      </c>
      <c r="H369" s="212" t="s">
        <v>10</v>
      </c>
      <c r="I369" s="209">
        <v>5</v>
      </c>
      <c r="J369" s="210">
        <f t="shared" si="14"/>
        <v>440</v>
      </c>
    </row>
    <row r="370" spans="1:10" s="125" customFormat="1" x14ac:dyDescent="0.35">
      <c r="A370" s="139">
        <v>44751</v>
      </c>
      <c r="B370" s="106" t="s">
        <v>34</v>
      </c>
      <c r="C370" s="210">
        <v>74</v>
      </c>
      <c r="D370" s="209">
        <v>103</v>
      </c>
      <c r="E370" s="209">
        <v>103</v>
      </c>
      <c r="F370" s="209">
        <v>3</v>
      </c>
      <c r="G370" s="212" t="s">
        <v>10</v>
      </c>
      <c r="H370" s="212" t="s">
        <v>10</v>
      </c>
      <c r="I370" s="209" t="s">
        <v>10</v>
      </c>
      <c r="J370" s="210">
        <f t="shared" si="14"/>
        <v>283</v>
      </c>
    </row>
    <row r="371" spans="1:10" s="125" customFormat="1" x14ac:dyDescent="0.35">
      <c r="A371" s="139">
        <v>44752</v>
      </c>
      <c r="B371" s="106" t="s">
        <v>35</v>
      </c>
      <c r="C371" s="210">
        <v>110</v>
      </c>
      <c r="D371" s="209">
        <v>119</v>
      </c>
      <c r="E371" s="209">
        <v>143</v>
      </c>
      <c r="F371" s="209">
        <v>10</v>
      </c>
      <c r="G371" s="212" t="s">
        <v>10</v>
      </c>
      <c r="H371" s="212" t="s">
        <v>10</v>
      </c>
      <c r="I371" s="209">
        <v>1</v>
      </c>
      <c r="J371" s="210">
        <f t="shared" si="14"/>
        <v>383</v>
      </c>
    </row>
    <row r="372" spans="1:10" s="125" customFormat="1" x14ac:dyDescent="0.35">
      <c r="A372" s="139">
        <v>44753</v>
      </c>
      <c r="B372" s="106" t="s">
        <v>44</v>
      </c>
      <c r="C372" s="210">
        <v>15</v>
      </c>
      <c r="D372" s="209">
        <v>124</v>
      </c>
      <c r="E372" s="209">
        <v>121</v>
      </c>
      <c r="F372" s="209">
        <v>336</v>
      </c>
      <c r="G372" s="212" t="s">
        <v>10</v>
      </c>
      <c r="H372" s="212" t="s">
        <v>10</v>
      </c>
      <c r="I372" s="209">
        <v>50</v>
      </c>
      <c r="J372" s="210">
        <f t="shared" si="14"/>
        <v>646</v>
      </c>
    </row>
    <row r="373" spans="1:10" s="125" customFormat="1" x14ac:dyDescent="0.35">
      <c r="A373" s="139">
        <v>44754</v>
      </c>
      <c r="B373" s="106" t="s">
        <v>36</v>
      </c>
      <c r="C373" s="210" t="s">
        <v>10</v>
      </c>
      <c r="D373" s="209" t="s">
        <v>10</v>
      </c>
      <c r="E373" s="209">
        <v>52</v>
      </c>
      <c r="F373" s="209" t="s">
        <v>10</v>
      </c>
      <c r="G373" s="212" t="s">
        <v>10</v>
      </c>
      <c r="H373" s="212" t="s">
        <v>10</v>
      </c>
      <c r="I373" s="209" t="s">
        <v>10</v>
      </c>
      <c r="J373" s="210">
        <f t="shared" si="14"/>
        <v>52</v>
      </c>
    </row>
    <row r="374" spans="1:10" s="125" customFormat="1" x14ac:dyDescent="0.35">
      <c r="A374" s="139">
        <v>44755</v>
      </c>
      <c r="B374" s="106" t="s">
        <v>37</v>
      </c>
      <c r="C374" s="210" t="s">
        <v>10</v>
      </c>
      <c r="D374" s="209" t="s">
        <v>10</v>
      </c>
      <c r="E374" s="209">
        <v>2</v>
      </c>
      <c r="F374" s="209" t="s">
        <v>10</v>
      </c>
      <c r="G374" s="212" t="s">
        <v>10</v>
      </c>
      <c r="H374" s="212" t="s">
        <v>10</v>
      </c>
      <c r="I374" s="209" t="s">
        <v>10</v>
      </c>
      <c r="J374" s="210">
        <f t="shared" si="14"/>
        <v>2</v>
      </c>
    </row>
    <row r="375" spans="1:10" s="125" customFormat="1" x14ac:dyDescent="0.35">
      <c r="A375" s="139">
        <v>44756</v>
      </c>
      <c r="B375" s="106" t="s">
        <v>38</v>
      </c>
      <c r="C375" s="210" t="s">
        <v>10</v>
      </c>
      <c r="D375" s="209" t="s">
        <v>10</v>
      </c>
      <c r="E375" s="209" t="s">
        <v>10</v>
      </c>
      <c r="F375" s="209" t="s">
        <v>10</v>
      </c>
      <c r="G375" s="212" t="s">
        <v>10</v>
      </c>
      <c r="H375" s="212" t="s">
        <v>10</v>
      </c>
      <c r="I375" s="209" t="s">
        <v>10</v>
      </c>
      <c r="J375" s="210" t="s">
        <v>10</v>
      </c>
    </row>
    <row r="376" spans="1:10" s="125" customFormat="1" x14ac:dyDescent="0.35">
      <c r="A376" s="139">
        <v>44757</v>
      </c>
      <c r="B376" s="106" t="s">
        <v>39</v>
      </c>
      <c r="C376" s="210" t="s">
        <v>10</v>
      </c>
      <c r="D376" s="209">
        <v>1</v>
      </c>
      <c r="E376" s="209">
        <v>3</v>
      </c>
      <c r="F376" s="209" t="s">
        <v>10</v>
      </c>
      <c r="G376" s="212" t="s">
        <v>10</v>
      </c>
      <c r="H376" s="212" t="s">
        <v>10</v>
      </c>
      <c r="I376" s="209">
        <v>2</v>
      </c>
      <c r="J376" s="210">
        <f t="shared" si="14"/>
        <v>6</v>
      </c>
    </row>
    <row r="377" spans="1:10" s="125" customFormat="1" x14ac:dyDescent="0.35">
      <c r="A377" s="139">
        <v>44758</v>
      </c>
      <c r="B377" s="106" t="s">
        <v>43</v>
      </c>
      <c r="C377" s="210" t="s">
        <v>10</v>
      </c>
      <c r="D377" s="209">
        <v>306</v>
      </c>
      <c r="E377" s="209">
        <v>281</v>
      </c>
      <c r="F377" s="209" t="s">
        <v>10</v>
      </c>
      <c r="G377" s="212" t="s">
        <v>10</v>
      </c>
      <c r="H377" s="212" t="s">
        <v>10</v>
      </c>
      <c r="I377" s="209">
        <v>1</v>
      </c>
      <c r="J377" s="210">
        <f t="shared" si="14"/>
        <v>588</v>
      </c>
    </row>
    <row r="378" spans="1:10" s="125" customFormat="1" x14ac:dyDescent="0.35">
      <c r="A378" s="139">
        <v>44759</v>
      </c>
      <c r="B378" s="106" t="s">
        <v>40</v>
      </c>
      <c r="C378" s="210" t="s">
        <v>10</v>
      </c>
      <c r="D378" s="209" t="s">
        <v>10</v>
      </c>
      <c r="E378" s="209">
        <v>6</v>
      </c>
      <c r="F378" s="209" t="s">
        <v>10</v>
      </c>
      <c r="G378" s="212" t="s">
        <v>10</v>
      </c>
      <c r="H378" s="212" t="s">
        <v>10</v>
      </c>
      <c r="I378" s="209" t="s">
        <v>10</v>
      </c>
      <c r="J378" s="210">
        <f t="shared" si="14"/>
        <v>6</v>
      </c>
    </row>
    <row r="379" spans="1:10" s="125" customFormat="1" x14ac:dyDescent="0.35">
      <c r="A379" s="139">
        <v>44760</v>
      </c>
      <c r="B379" s="106" t="s">
        <v>45</v>
      </c>
      <c r="C379" s="210" t="s">
        <v>10</v>
      </c>
      <c r="D379" s="209">
        <v>16</v>
      </c>
      <c r="E379" s="209">
        <v>10</v>
      </c>
      <c r="F379" s="209">
        <v>1</v>
      </c>
      <c r="G379" s="212" t="s">
        <v>10</v>
      </c>
      <c r="H379" s="212" t="s">
        <v>10</v>
      </c>
      <c r="I379" s="209">
        <v>3</v>
      </c>
      <c r="J379" s="210">
        <f t="shared" si="14"/>
        <v>30</v>
      </c>
    </row>
    <row r="380" spans="1:10" s="125" customFormat="1" x14ac:dyDescent="0.35">
      <c r="A380" s="139">
        <v>44761</v>
      </c>
      <c r="B380" s="106" t="s">
        <v>41</v>
      </c>
      <c r="C380" s="210">
        <v>57</v>
      </c>
      <c r="D380" s="209">
        <v>66</v>
      </c>
      <c r="E380" s="209">
        <v>117</v>
      </c>
      <c r="F380" s="209">
        <v>126</v>
      </c>
      <c r="G380" s="212" t="s">
        <v>10</v>
      </c>
      <c r="H380" s="212" t="s">
        <v>10</v>
      </c>
      <c r="I380" s="209">
        <v>149</v>
      </c>
      <c r="J380" s="210">
        <f t="shared" si="14"/>
        <v>515</v>
      </c>
    </row>
    <row r="381" spans="1:10" s="125" customFormat="1" x14ac:dyDescent="0.35">
      <c r="A381" s="140">
        <v>44762</v>
      </c>
      <c r="B381" s="134" t="s">
        <v>42</v>
      </c>
      <c r="C381" s="225">
        <f>SUM(C362:C380)</f>
        <v>1303</v>
      </c>
      <c r="D381" s="225">
        <f>SUM(D362:D380)</f>
        <v>2025</v>
      </c>
      <c r="E381" s="225">
        <f>SUM(E362:E380)</f>
        <v>2805</v>
      </c>
      <c r="F381" s="225">
        <f>SUM(F362:F380)</f>
        <v>941</v>
      </c>
      <c r="G381" s="224" t="s">
        <v>10</v>
      </c>
      <c r="H381" s="224" t="s">
        <v>10</v>
      </c>
      <c r="I381" s="225">
        <f>SUM(I362:I380)</f>
        <v>380</v>
      </c>
      <c r="J381" s="225">
        <f t="shared" si="14"/>
        <v>7454</v>
      </c>
    </row>
    <row r="382" spans="1:10" s="125" customFormat="1" x14ac:dyDescent="0.35">
      <c r="A382" s="139">
        <v>44774</v>
      </c>
      <c r="B382" s="106" t="s">
        <v>26</v>
      </c>
      <c r="C382" s="210">
        <v>452</v>
      </c>
      <c r="D382" s="210">
        <v>912</v>
      </c>
      <c r="E382" s="210">
        <v>743</v>
      </c>
      <c r="F382" s="210">
        <v>93</v>
      </c>
      <c r="G382" s="212" t="s">
        <v>10</v>
      </c>
      <c r="H382" s="212" t="s">
        <v>10</v>
      </c>
      <c r="I382" s="210">
        <v>33</v>
      </c>
      <c r="J382" s="210">
        <f t="shared" si="14"/>
        <v>2233</v>
      </c>
    </row>
    <row r="383" spans="1:10" s="125" customFormat="1" x14ac:dyDescent="0.35">
      <c r="A383" s="139">
        <v>44775</v>
      </c>
      <c r="B383" s="106" t="s">
        <v>27</v>
      </c>
      <c r="C383" s="210">
        <v>174</v>
      </c>
      <c r="D383" s="209">
        <v>231</v>
      </c>
      <c r="E383" s="209">
        <v>616</v>
      </c>
      <c r="F383" s="209">
        <v>270</v>
      </c>
      <c r="G383" s="212" t="s">
        <v>10</v>
      </c>
      <c r="H383" s="212" t="s">
        <v>10</v>
      </c>
      <c r="I383" s="209">
        <v>107</v>
      </c>
      <c r="J383" s="210">
        <f t="shared" si="14"/>
        <v>1398</v>
      </c>
    </row>
    <row r="384" spans="1:10" s="125" customFormat="1" x14ac:dyDescent="0.35">
      <c r="A384" s="139">
        <v>44776</v>
      </c>
      <c r="B384" s="106" t="s">
        <v>28</v>
      </c>
      <c r="C384" s="210">
        <v>23</v>
      </c>
      <c r="D384" s="209">
        <v>54</v>
      </c>
      <c r="E384" s="209">
        <v>106</v>
      </c>
      <c r="F384" s="209">
        <v>2</v>
      </c>
      <c r="G384" s="212" t="s">
        <v>10</v>
      </c>
      <c r="H384" s="212" t="s">
        <v>10</v>
      </c>
      <c r="I384" s="209">
        <v>1</v>
      </c>
      <c r="J384" s="210">
        <f t="shared" si="14"/>
        <v>186</v>
      </c>
    </row>
    <row r="385" spans="1:10" s="125" customFormat="1" x14ac:dyDescent="0.35">
      <c r="A385" s="139">
        <v>44777</v>
      </c>
      <c r="B385" s="106" t="s">
        <v>29</v>
      </c>
      <c r="C385" s="210">
        <v>31</v>
      </c>
      <c r="D385" s="209">
        <v>24</v>
      </c>
      <c r="E385" s="209">
        <v>34</v>
      </c>
      <c r="F385" s="209" t="s">
        <v>10</v>
      </c>
      <c r="G385" s="212" t="s">
        <v>10</v>
      </c>
      <c r="H385" s="212" t="s">
        <v>10</v>
      </c>
      <c r="I385" s="209" t="s">
        <v>10</v>
      </c>
      <c r="J385" s="210">
        <f t="shared" si="14"/>
        <v>89</v>
      </c>
    </row>
    <row r="386" spans="1:10" s="125" customFormat="1" x14ac:dyDescent="0.35">
      <c r="A386" s="139">
        <v>44778</v>
      </c>
      <c r="B386" s="106" t="s">
        <v>30</v>
      </c>
      <c r="C386" s="210">
        <v>176</v>
      </c>
      <c r="D386" s="209">
        <v>135</v>
      </c>
      <c r="E386" s="209">
        <v>225</v>
      </c>
      <c r="F386" s="209">
        <v>72</v>
      </c>
      <c r="G386" s="212" t="s">
        <v>10</v>
      </c>
      <c r="H386" s="212" t="s">
        <v>10</v>
      </c>
      <c r="I386" s="209">
        <v>28</v>
      </c>
      <c r="J386" s="210">
        <f t="shared" si="14"/>
        <v>636</v>
      </c>
    </row>
    <row r="387" spans="1:10" s="125" customFormat="1" x14ac:dyDescent="0.35">
      <c r="A387" s="139">
        <v>44779</v>
      </c>
      <c r="B387" s="106" t="s">
        <v>31</v>
      </c>
      <c r="C387" s="210">
        <v>5</v>
      </c>
      <c r="D387" s="209">
        <v>23</v>
      </c>
      <c r="E387" s="209">
        <v>38</v>
      </c>
      <c r="F387" s="209" t="s">
        <v>10</v>
      </c>
      <c r="G387" s="212" t="s">
        <v>10</v>
      </c>
      <c r="H387" s="212" t="s">
        <v>10</v>
      </c>
      <c r="I387" s="209">
        <v>1</v>
      </c>
      <c r="J387" s="210">
        <f t="shared" si="14"/>
        <v>67</v>
      </c>
    </row>
    <row r="388" spans="1:10" s="125" customFormat="1" x14ac:dyDescent="0.35">
      <c r="A388" s="139">
        <v>44780</v>
      </c>
      <c r="B388" s="106" t="s">
        <v>32</v>
      </c>
      <c r="C388" s="210">
        <v>166</v>
      </c>
      <c r="D388" s="209" t="s">
        <v>10</v>
      </c>
      <c r="E388" s="209" t="s">
        <v>10</v>
      </c>
      <c r="F388" s="209" t="s">
        <v>10</v>
      </c>
      <c r="G388" s="212" t="s">
        <v>10</v>
      </c>
      <c r="H388" s="212" t="s">
        <v>10</v>
      </c>
      <c r="I388" s="209" t="s">
        <v>10</v>
      </c>
      <c r="J388" s="210">
        <f t="shared" si="14"/>
        <v>166</v>
      </c>
    </row>
    <row r="389" spans="1:10" s="125" customFormat="1" x14ac:dyDescent="0.35">
      <c r="A389" s="139">
        <v>44781</v>
      </c>
      <c r="B389" s="106" t="s">
        <v>33</v>
      </c>
      <c r="C389" s="210">
        <v>87</v>
      </c>
      <c r="D389" s="209">
        <v>50</v>
      </c>
      <c r="E389" s="209" t="s">
        <v>10</v>
      </c>
      <c r="F389" s="209">
        <v>24</v>
      </c>
      <c r="G389" s="212" t="s">
        <v>10</v>
      </c>
      <c r="H389" s="212" t="s">
        <v>10</v>
      </c>
      <c r="I389" s="209">
        <v>5</v>
      </c>
      <c r="J389" s="210">
        <f t="shared" si="14"/>
        <v>166</v>
      </c>
    </row>
    <row r="390" spans="1:10" s="125" customFormat="1" x14ac:dyDescent="0.35">
      <c r="A390" s="139">
        <v>44782</v>
      </c>
      <c r="B390" s="106" t="s">
        <v>34</v>
      </c>
      <c r="C390" s="210">
        <v>49</v>
      </c>
      <c r="D390" s="209">
        <v>103</v>
      </c>
      <c r="E390" s="209">
        <v>107</v>
      </c>
      <c r="F390" s="209">
        <v>3</v>
      </c>
      <c r="G390" s="212" t="s">
        <v>10</v>
      </c>
      <c r="H390" s="212" t="s">
        <v>10</v>
      </c>
      <c r="I390" s="209" t="s">
        <v>10</v>
      </c>
      <c r="J390" s="210">
        <f t="shared" si="14"/>
        <v>262</v>
      </c>
    </row>
    <row r="391" spans="1:10" s="125" customFormat="1" x14ac:dyDescent="0.35">
      <c r="A391" s="139">
        <v>44783</v>
      </c>
      <c r="B391" s="106" t="s">
        <v>35</v>
      </c>
      <c r="C391" s="210">
        <v>107</v>
      </c>
      <c r="D391" s="209">
        <v>119</v>
      </c>
      <c r="E391" s="209">
        <v>140</v>
      </c>
      <c r="F391" s="209">
        <v>10</v>
      </c>
      <c r="G391" s="212" t="s">
        <v>10</v>
      </c>
      <c r="H391" s="212" t="s">
        <v>10</v>
      </c>
      <c r="I391" s="209">
        <v>1</v>
      </c>
      <c r="J391" s="210">
        <f t="shared" si="14"/>
        <v>377</v>
      </c>
    </row>
    <row r="392" spans="1:10" s="125" customFormat="1" x14ac:dyDescent="0.35">
      <c r="A392" s="139">
        <v>44784</v>
      </c>
      <c r="B392" s="106" t="s">
        <v>44</v>
      </c>
      <c r="C392" s="210">
        <v>9</v>
      </c>
      <c r="D392" s="209">
        <v>124</v>
      </c>
      <c r="E392" s="209">
        <v>321</v>
      </c>
      <c r="F392" s="209">
        <v>340</v>
      </c>
      <c r="G392" s="212" t="s">
        <v>10</v>
      </c>
      <c r="H392" s="212" t="s">
        <v>10</v>
      </c>
      <c r="I392" s="209">
        <v>50</v>
      </c>
      <c r="J392" s="210">
        <f t="shared" si="14"/>
        <v>844</v>
      </c>
    </row>
    <row r="393" spans="1:10" s="125" customFormat="1" x14ac:dyDescent="0.35">
      <c r="A393" s="139">
        <v>44785</v>
      </c>
      <c r="B393" s="106" t="s">
        <v>36</v>
      </c>
      <c r="C393" s="210" t="s">
        <v>10</v>
      </c>
      <c r="D393" s="209" t="s">
        <v>10</v>
      </c>
      <c r="E393" s="209">
        <v>52</v>
      </c>
      <c r="F393" s="209" t="s">
        <v>10</v>
      </c>
      <c r="G393" s="212" t="s">
        <v>10</v>
      </c>
      <c r="H393" s="212" t="s">
        <v>10</v>
      </c>
      <c r="I393" s="209" t="s">
        <v>10</v>
      </c>
      <c r="J393" s="210">
        <f t="shared" si="14"/>
        <v>52</v>
      </c>
    </row>
    <row r="394" spans="1:10" s="125" customFormat="1" x14ac:dyDescent="0.35">
      <c r="A394" s="139">
        <v>44786</v>
      </c>
      <c r="B394" s="106" t="s">
        <v>37</v>
      </c>
      <c r="C394" s="210" t="s">
        <v>10</v>
      </c>
      <c r="D394" s="209" t="s">
        <v>10</v>
      </c>
      <c r="E394" s="209">
        <v>2</v>
      </c>
      <c r="F394" s="209" t="s">
        <v>10</v>
      </c>
      <c r="G394" s="212" t="s">
        <v>10</v>
      </c>
      <c r="H394" s="212" t="s">
        <v>10</v>
      </c>
      <c r="I394" s="209" t="s">
        <v>10</v>
      </c>
      <c r="J394" s="210">
        <f t="shared" si="14"/>
        <v>2</v>
      </c>
    </row>
    <row r="395" spans="1:10" s="125" customFormat="1" x14ac:dyDescent="0.35">
      <c r="A395" s="139">
        <v>44787</v>
      </c>
      <c r="B395" s="106" t="s">
        <v>38</v>
      </c>
      <c r="C395" s="210" t="s">
        <v>10</v>
      </c>
      <c r="D395" s="209" t="s">
        <v>10</v>
      </c>
      <c r="E395" s="209" t="s">
        <v>10</v>
      </c>
      <c r="F395" s="209" t="s">
        <v>10</v>
      </c>
      <c r="G395" s="212" t="s">
        <v>10</v>
      </c>
      <c r="H395" s="212" t="s">
        <v>10</v>
      </c>
      <c r="I395" s="209" t="s">
        <v>10</v>
      </c>
      <c r="J395" s="210" t="s">
        <v>10</v>
      </c>
    </row>
    <row r="396" spans="1:10" s="125" customFormat="1" x14ac:dyDescent="0.35">
      <c r="A396" s="139">
        <v>44788</v>
      </c>
      <c r="B396" s="106" t="s">
        <v>39</v>
      </c>
      <c r="C396" s="210" t="s">
        <v>10</v>
      </c>
      <c r="D396" s="209">
        <v>1</v>
      </c>
      <c r="E396" s="209">
        <v>3</v>
      </c>
      <c r="F396" s="209" t="s">
        <v>10</v>
      </c>
      <c r="G396" s="212" t="s">
        <v>10</v>
      </c>
      <c r="H396" s="212" t="s">
        <v>10</v>
      </c>
      <c r="I396" s="209">
        <v>2</v>
      </c>
      <c r="J396" s="210">
        <f t="shared" si="14"/>
        <v>6</v>
      </c>
    </row>
    <row r="397" spans="1:10" s="125" customFormat="1" x14ac:dyDescent="0.35">
      <c r="A397" s="139">
        <v>44789</v>
      </c>
      <c r="B397" s="106" t="s">
        <v>43</v>
      </c>
      <c r="C397" s="210" t="s">
        <v>10</v>
      </c>
      <c r="D397" s="209">
        <v>313</v>
      </c>
      <c r="E397" s="250">
        <v>84</v>
      </c>
      <c r="F397" s="209" t="s">
        <v>10</v>
      </c>
      <c r="G397" s="212" t="s">
        <v>10</v>
      </c>
      <c r="H397" s="212" t="s">
        <v>10</v>
      </c>
      <c r="I397" s="209">
        <v>1</v>
      </c>
      <c r="J397" s="210">
        <f t="shared" si="14"/>
        <v>398</v>
      </c>
    </row>
    <row r="398" spans="1:10" s="125" customFormat="1" x14ac:dyDescent="0.35">
      <c r="A398" s="139">
        <v>44790</v>
      </c>
      <c r="B398" s="106" t="s">
        <v>40</v>
      </c>
      <c r="C398" s="210" t="s">
        <v>10</v>
      </c>
      <c r="D398" s="209" t="s">
        <v>10</v>
      </c>
      <c r="E398" s="209">
        <v>6</v>
      </c>
      <c r="F398" s="209" t="s">
        <v>10</v>
      </c>
      <c r="G398" s="212" t="s">
        <v>10</v>
      </c>
      <c r="H398" s="212" t="s">
        <v>10</v>
      </c>
      <c r="I398" s="209" t="s">
        <v>10</v>
      </c>
      <c r="J398" s="210">
        <f t="shared" si="14"/>
        <v>6</v>
      </c>
    </row>
    <row r="399" spans="1:10" s="125" customFormat="1" x14ac:dyDescent="0.35">
      <c r="A399" s="139">
        <v>44791</v>
      </c>
      <c r="B399" s="106" t="s">
        <v>45</v>
      </c>
      <c r="C399" s="210" t="s">
        <v>10</v>
      </c>
      <c r="D399" s="209">
        <v>16</v>
      </c>
      <c r="E399" s="209">
        <v>12</v>
      </c>
      <c r="F399" s="209">
        <v>1</v>
      </c>
      <c r="G399" s="212" t="s">
        <v>10</v>
      </c>
      <c r="H399" s="212" t="s">
        <v>10</v>
      </c>
      <c r="I399" s="209">
        <v>3</v>
      </c>
      <c r="J399" s="210">
        <f t="shared" si="14"/>
        <v>32</v>
      </c>
    </row>
    <row r="400" spans="1:10" s="125" customFormat="1" x14ac:dyDescent="0.35">
      <c r="A400" s="139">
        <v>44792</v>
      </c>
      <c r="B400" s="106" t="s">
        <v>41</v>
      </c>
      <c r="C400" s="210" t="s">
        <v>10</v>
      </c>
      <c r="D400" s="209" t="s">
        <v>10</v>
      </c>
      <c r="E400" s="209">
        <v>337</v>
      </c>
      <c r="F400" s="209" t="s">
        <v>10</v>
      </c>
      <c r="G400" s="212" t="s">
        <v>10</v>
      </c>
      <c r="H400" s="212" t="s">
        <v>10</v>
      </c>
      <c r="I400" s="209">
        <v>68</v>
      </c>
      <c r="J400" s="210">
        <f t="shared" si="14"/>
        <v>405</v>
      </c>
    </row>
    <row r="401" spans="1:10" s="125" customFormat="1" x14ac:dyDescent="0.35">
      <c r="A401" s="140">
        <v>44793</v>
      </c>
      <c r="B401" s="134" t="s">
        <v>42</v>
      </c>
      <c r="C401" s="225">
        <f>SUM(C382:C400)</f>
        <v>1279</v>
      </c>
      <c r="D401" s="225">
        <f>SUM(D382:D400)</f>
        <v>2105</v>
      </c>
      <c r="E401" s="225">
        <f>SUM(E382:E400)</f>
        <v>2826</v>
      </c>
      <c r="F401" s="225">
        <f>SUM(F382:F400)</f>
        <v>815</v>
      </c>
      <c r="G401" s="224" t="s">
        <v>10</v>
      </c>
      <c r="H401" s="224" t="s">
        <v>10</v>
      </c>
      <c r="I401" s="225">
        <f>SUM(I382:I400)</f>
        <v>300</v>
      </c>
      <c r="J401" s="225">
        <f t="shared" si="14"/>
        <v>7325</v>
      </c>
    </row>
    <row r="402" spans="1:10" s="125" customFormat="1" x14ac:dyDescent="0.35">
      <c r="A402" s="139">
        <v>44805</v>
      </c>
      <c r="B402" s="106" t="s">
        <v>26</v>
      </c>
      <c r="C402" s="210">
        <v>434</v>
      </c>
      <c r="D402" s="210">
        <v>824</v>
      </c>
      <c r="E402" s="210">
        <v>693</v>
      </c>
      <c r="F402" s="210">
        <v>80</v>
      </c>
      <c r="G402" s="212" t="s">
        <v>10</v>
      </c>
      <c r="H402" s="212" t="s">
        <v>10</v>
      </c>
      <c r="I402" s="210">
        <v>15</v>
      </c>
      <c r="J402" s="210">
        <f t="shared" ref="J402:J421" si="15">+SUM(C402:I402)</f>
        <v>2046</v>
      </c>
    </row>
    <row r="403" spans="1:10" s="125" customFormat="1" x14ac:dyDescent="0.35">
      <c r="A403" s="139">
        <v>44806</v>
      </c>
      <c r="B403" s="106" t="s">
        <v>27</v>
      </c>
      <c r="C403" s="210">
        <v>121</v>
      </c>
      <c r="D403" s="209">
        <v>270</v>
      </c>
      <c r="E403" s="209">
        <v>574</v>
      </c>
      <c r="F403" s="209">
        <v>267</v>
      </c>
      <c r="G403" s="212" t="s">
        <v>10</v>
      </c>
      <c r="H403" s="212" t="s">
        <v>10</v>
      </c>
      <c r="I403" s="209">
        <v>134</v>
      </c>
      <c r="J403" s="210">
        <f t="shared" si="15"/>
        <v>1366</v>
      </c>
    </row>
    <row r="404" spans="1:10" s="125" customFormat="1" x14ac:dyDescent="0.35">
      <c r="A404" s="139">
        <v>44807</v>
      </c>
      <c r="B404" s="106" t="s">
        <v>28</v>
      </c>
      <c r="C404" s="210">
        <v>12</v>
      </c>
      <c r="D404" s="209">
        <v>78</v>
      </c>
      <c r="E404" s="209">
        <v>83</v>
      </c>
      <c r="F404" s="209">
        <v>4</v>
      </c>
      <c r="G404" s="212" t="s">
        <v>10</v>
      </c>
      <c r="H404" s="212" t="s">
        <v>10</v>
      </c>
      <c r="I404" s="209" t="s">
        <v>10</v>
      </c>
      <c r="J404" s="210">
        <f t="shared" si="15"/>
        <v>177</v>
      </c>
    </row>
    <row r="405" spans="1:10" s="125" customFormat="1" x14ac:dyDescent="0.35">
      <c r="A405" s="139">
        <v>44808</v>
      </c>
      <c r="B405" s="106" t="s">
        <v>29</v>
      </c>
      <c r="C405" s="210">
        <v>22</v>
      </c>
      <c r="D405" s="209">
        <v>41</v>
      </c>
      <c r="E405" s="209">
        <v>45</v>
      </c>
      <c r="F405" s="209">
        <v>1</v>
      </c>
      <c r="G405" s="212" t="s">
        <v>10</v>
      </c>
      <c r="H405" s="212" t="s">
        <v>10</v>
      </c>
      <c r="I405" s="209" t="s">
        <v>10</v>
      </c>
      <c r="J405" s="210">
        <f t="shared" si="15"/>
        <v>109</v>
      </c>
    </row>
    <row r="406" spans="1:10" s="125" customFormat="1" x14ac:dyDescent="0.35">
      <c r="A406" s="139">
        <v>44809</v>
      </c>
      <c r="B406" s="106" t="s">
        <v>30</v>
      </c>
      <c r="C406" s="210">
        <v>170</v>
      </c>
      <c r="D406" s="209">
        <v>117</v>
      </c>
      <c r="E406" s="209">
        <v>218</v>
      </c>
      <c r="F406" s="209">
        <v>88</v>
      </c>
      <c r="G406" s="212" t="s">
        <v>10</v>
      </c>
      <c r="H406" s="212" t="s">
        <v>10</v>
      </c>
      <c r="I406" s="209">
        <v>23</v>
      </c>
      <c r="J406" s="210">
        <f t="shared" si="15"/>
        <v>616</v>
      </c>
    </row>
    <row r="407" spans="1:10" s="125" customFormat="1" x14ac:dyDescent="0.35">
      <c r="A407" s="139">
        <v>44810</v>
      </c>
      <c r="B407" s="106" t="s">
        <v>31</v>
      </c>
      <c r="C407" s="210">
        <v>6</v>
      </c>
      <c r="D407" s="209">
        <v>11</v>
      </c>
      <c r="E407" s="209">
        <v>24</v>
      </c>
      <c r="F407" s="209" t="s">
        <v>10</v>
      </c>
      <c r="G407" s="212" t="s">
        <v>10</v>
      </c>
      <c r="H407" s="212" t="s">
        <v>10</v>
      </c>
      <c r="I407" s="209">
        <v>1</v>
      </c>
      <c r="J407" s="210">
        <f t="shared" si="15"/>
        <v>42</v>
      </c>
    </row>
    <row r="408" spans="1:10" s="125" customFormat="1" x14ac:dyDescent="0.35">
      <c r="A408" s="139">
        <v>44811</v>
      </c>
      <c r="B408" s="106" t="s">
        <v>32</v>
      </c>
      <c r="C408" s="210">
        <v>152</v>
      </c>
      <c r="D408" s="209" t="s">
        <v>10</v>
      </c>
      <c r="E408" s="209" t="s">
        <v>10</v>
      </c>
      <c r="F408" s="209" t="s">
        <v>10</v>
      </c>
      <c r="G408" s="212" t="s">
        <v>10</v>
      </c>
      <c r="H408" s="212" t="s">
        <v>10</v>
      </c>
      <c r="I408" s="209" t="s">
        <v>10</v>
      </c>
      <c r="J408" s="210">
        <f t="shared" si="15"/>
        <v>152</v>
      </c>
    </row>
    <row r="409" spans="1:10" s="125" customFormat="1" x14ac:dyDescent="0.35">
      <c r="A409" s="139">
        <v>44812</v>
      </c>
      <c r="B409" s="106" t="s">
        <v>33</v>
      </c>
      <c r="C409" s="210">
        <v>91</v>
      </c>
      <c r="D409" s="209">
        <v>40</v>
      </c>
      <c r="E409" s="209">
        <v>315</v>
      </c>
      <c r="F409" s="209">
        <v>17</v>
      </c>
      <c r="G409" s="212" t="s">
        <v>10</v>
      </c>
      <c r="H409" s="212" t="s">
        <v>10</v>
      </c>
      <c r="I409" s="209">
        <v>2</v>
      </c>
      <c r="J409" s="210">
        <f t="shared" si="15"/>
        <v>465</v>
      </c>
    </row>
    <row r="410" spans="1:10" s="125" customFormat="1" x14ac:dyDescent="0.35">
      <c r="A410" s="139">
        <v>44813</v>
      </c>
      <c r="B410" s="106" t="s">
        <v>34</v>
      </c>
      <c r="C410" s="210">
        <v>60</v>
      </c>
      <c r="D410" s="209">
        <v>164</v>
      </c>
      <c r="E410" s="209">
        <v>153</v>
      </c>
      <c r="F410" s="209">
        <v>5</v>
      </c>
      <c r="G410" s="212" t="s">
        <v>10</v>
      </c>
      <c r="H410" s="212" t="s">
        <v>10</v>
      </c>
      <c r="I410" s="209" t="s">
        <v>10</v>
      </c>
      <c r="J410" s="210">
        <f t="shared" si="15"/>
        <v>382</v>
      </c>
    </row>
    <row r="411" spans="1:10" s="125" customFormat="1" x14ac:dyDescent="0.35">
      <c r="A411" s="139">
        <v>44814</v>
      </c>
      <c r="B411" s="106" t="s">
        <v>35</v>
      </c>
      <c r="C411" s="210">
        <v>113</v>
      </c>
      <c r="D411" s="209">
        <v>125</v>
      </c>
      <c r="E411" s="209">
        <v>117</v>
      </c>
      <c r="F411" s="209">
        <v>12</v>
      </c>
      <c r="G411" s="212" t="s">
        <v>10</v>
      </c>
      <c r="H411" s="212" t="s">
        <v>10</v>
      </c>
      <c r="I411" s="209">
        <v>5</v>
      </c>
      <c r="J411" s="210">
        <f t="shared" si="15"/>
        <v>372</v>
      </c>
    </row>
    <row r="412" spans="1:10" s="125" customFormat="1" x14ac:dyDescent="0.35">
      <c r="A412" s="139">
        <v>44815</v>
      </c>
      <c r="B412" s="106" t="s">
        <v>44</v>
      </c>
      <c r="C412" s="210">
        <v>7</v>
      </c>
      <c r="D412" s="209">
        <v>200</v>
      </c>
      <c r="E412" s="209">
        <v>98</v>
      </c>
      <c r="F412" s="209">
        <v>456</v>
      </c>
      <c r="G412" s="212" t="s">
        <v>10</v>
      </c>
      <c r="H412" s="212" t="s">
        <v>10</v>
      </c>
      <c r="I412" s="209">
        <v>35</v>
      </c>
      <c r="J412" s="210">
        <f t="shared" si="15"/>
        <v>796</v>
      </c>
    </row>
    <row r="413" spans="1:10" s="125" customFormat="1" x14ac:dyDescent="0.35">
      <c r="A413" s="139">
        <v>44816</v>
      </c>
      <c r="B413" s="106" t="s">
        <v>36</v>
      </c>
      <c r="C413" s="210" t="s">
        <v>10</v>
      </c>
      <c r="D413" s="209" t="s">
        <v>10</v>
      </c>
      <c r="E413" s="209">
        <v>70</v>
      </c>
      <c r="F413" s="209" t="s">
        <v>10</v>
      </c>
      <c r="G413" s="212" t="s">
        <v>10</v>
      </c>
      <c r="H413" s="212" t="s">
        <v>10</v>
      </c>
      <c r="I413" s="209" t="s">
        <v>10</v>
      </c>
      <c r="J413" s="210">
        <f t="shared" si="15"/>
        <v>70</v>
      </c>
    </row>
    <row r="414" spans="1:10" s="125" customFormat="1" x14ac:dyDescent="0.35">
      <c r="A414" s="139">
        <v>44817</v>
      </c>
      <c r="B414" s="106" t="s">
        <v>37</v>
      </c>
      <c r="C414" s="210" t="s">
        <v>10</v>
      </c>
      <c r="D414" s="209" t="s">
        <v>10</v>
      </c>
      <c r="E414" s="209">
        <v>4</v>
      </c>
      <c r="F414" s="209" t="s">
        <v>10</v>
      </c>
      <c r="G414" s="212" t="s">
        <v>10</v>
      </c>
      <c r="H414" s="212" t="s">
        <v>10</v>
      </c>
      <c r="I414" s="209" t="s">
        <v>10</v>
      </c>
      <c r="J414" s="210">
        <f t="shared" si="15"/>
        <v>4</v>
      </c>
    </row>
    <row r="415" spans="1:10" s="125" customFormat="1" x14ac:dyDescent="0.35">
      <c r="A415" s="139">
        <v>44818</v>
      </c>
      <c r="B415" s="106" t="s">
        <v>38</v>
      </c>
      <c r="C415" s="210" t="s">
        <v>10</v>
      </c>
      <c r="D415" s="209" t="s">
        <v>10</v>
      </c>
      <c r="E415" s="209" t="s">
        <v>10</v>
      </c>
      <c r="F415" s="209" t="s">
        <v>10</v>
      </c>
      <c r="G415" s="212" t="s">
        <v>10</v>
      </c>
      <c r="H415" s="212" t="s">
        <v>10</v>
      </c>
      <c r="I415" s="209" t="s">
        <v>10</v>
      </c>
      <c r="J415" s="210" t="s">
        <v>10</v>
      </c>
    </row>
    <row r="416" spans="1:10" s="125" customFormat="1" x14ac:dyDescent="0.35">
      <c r="A416" s="139">
        <v>44819</v>
      </c>
      <c r="B416" s="106" t="s">
        <v>39</v>
      </c>
      <c r="C416" s="210" t="s">
        <v>10</v>
      </c>
      <c r="D416" s="209" t="s">
        <v>10</v>
      </c>
      <c r="E416" s="209">
        <v>5</v>
      </c>
      <c r="F416" s="209" t="s">
        <v>10</v>
      </c>
      <c r="G416" s="212" t="s">
        <v>10</v>
      </c>
      <c r="H416" s="212" t="s">
        <v>10</v>
      </c>
      <c r="I416" s="209">
        <v>2</v>
      </c>
      <c r="J416" s="210">
        <f t="shared" si="15"/>
        <v>7</v>
      </c>
    </row>
    <row r="417" spans="1:10" s="125" customFormat="1" x14ac:dyDescent="0.35">
      <c r="A417" s="139">
        <v>44820</v>
      </c>
      <c r="B417" s="106" t="s">
        <v>43</v>
      </c>
      <c r="C417" s="210" t="s">
        <v>10</v>
      </c>
      <c r="D417" s="209">
        <v>306</v>
      </c>
      <c r="E417" s="250">
        <v>316</v>
      </c>
      <c r="F417" s="209">
        <v>3</v>
      </c>
      <c r="G417" s="212" t="s">
        <v>10</v>
      </c>
      <c r="H417" s="212" t="s">
        <v>10</v>
      </c>
      <c r="I417" s="209" t="s">
        <v>10</v>
      </c>
      <c r="J417" s="210">
        <f t="shared" si="15"/>
        <v>625</v>
      </c>
    </row>
    <row r="418" spans="1:10" s="125" customFormat="1" x14ac:dyDescent="0.35">
      <c r="A418" s="139">
        <v>44821</v>
      </c>
      <c r="B418" s="106" t="s">
        <v>40</v>
      </c>
      <c r="C418" s="210" t="s">
        <v>10</v>
      </c>
      <c r="D418" s="209" t="s">
        <v>10</v>
      </c>
      <c r="E418" s="209" t="s">
        <v>10</v>
      </c>
      <c r="F418" s="209">
        <v>1</v>
      </c>
      <c r="G418" s="212" t="s">
        <v>10</v>
      </c>
      <c r="H418" s="212" t="s">
        <v>10</v>
      </c>
      <c r="I418" s="209" t="s">
        <v>10</v>
      </c>
      <c r="J418" s="210">
        <f t="shared" si="15"/>
        <v>1</v>
      </c>
    </row>
    <row r="419" spans="1:10" s="125" customFormat="1" x14ac:dyDescent="0.35">
      <c r="A419" s="139">
        <v>44822</v>
      </c>
      <c r="B419" s="106" t="s">
        <v>45</v>
      </c>
      <c r="C419" s="210" t="s">
        <v>10</v>
      </c>
      <c r="D419" s="209">
        <v>16</v>
      </c>
      <c r="E419" s="209">
        <v>9</v>
      </c>
      <c r="F419" s="209">
        <v>2</v>
      </c>
      <c r="G419" s="212" t="s">
        <v>10</v>
      </c>
      <c r="H419" s="212" t="s">
        <v>10</v>
      </c>
      <c r="I419" s="209" t="s">
        <v>10</v>
      </c>
      <c r="J419" s="210">
        <f t="shared" si="15"/>
        <v>27</v>
      </c>
    </row>
    <row r="420" spans="1:10" s="125" customFormat="1" x14ac:dyDescent="0.35">
      <c r="A420" s="139">
        <v>44823</v>
      </c>
      <c r="B420" s="106" t="s">
        <v>41</v>
      </c>
      <c r="C420" s="210" t="s">
        <v>10</v>
      </c>
      <c r="D420" s="209" t="s">
        <v>10</v>
      </c>
      <c r="E420" s="209">
        <v>20</v>
      </c>
      <c r="F420" s="209" t="s">
        <v>10</v>
      </c>
      <c r="G420" s="212" t="s">
        <v>10</v>
      </c>
      <c r="H420" s="212" t="s">
        <v>10</v>
      </c>
      <c r="I420" s="209">
        <v>134</v>
      </c>
      <c r="J420" s="210">
        <f t="shared" si="15"/>
        <v>154</v>
      </c>
    </row>
    <row r="421" spans="1:10" s="125" customFormat="1" x14ac:dyDescent="0.35">
      <c r="A421" s="140">
        <v>44824</v>
      </c>
      <c r="B421" s="134" t="s">
        <v>42</v>
      </c>
      <c r="C421" s="225">
        <f>SUM(C402:C420)</f>
        <v>1188</v>
      </c>
      <c r="D421" s="225">
        <f>SUM(D402:D420)</f>
        <v>2192</v>
      </c>
      <c r="E421" s="225">
        <f>SUM(E402:E420)</f>
        <v>2744</v>
      </c>
      <c r="F421" s="225">
        <f>SUM(F402:F420)</f>
        <v>936</v>
      </c>
      <c r="G421" s="224" t="s">
        <v>10</v>
      </c>
      <c r="H421" s="224" t="s">
        <v>10</v>
      </c>
      <c r="I421" s="225">
        <f>SUM(I402:I420)</f>
        <v>351</v>
      </c>
      <c r="J421" s="225">
        <f t="shared" si="15"/>
        <v>7411</v>
      </c>
    </row>
    <row r="422" spans="1:10" s="125" customFormat="1" x14ac:dyDescent="0.35">
      <c r="A422" s="126"/>
      <c r="B422" s="127" t="s">
        <v>12</v>
      </c>
      <c r="C422" s="223">
        <f t="shared" ref="C422:J422" si="16">+SUM(C381+C401+C421)</f>
        <v>3770</v>
      </c>
      <c r="D422" s="223">
        <f t="shared" si="16"/>
        <v>6322</v>
      </c>
      <c r="E422" s="223">
        <f t="shared" si="16"/>
        <v>8375</v>
      </c>
      <c r="F422" s="223">
        <f t="shared" si="16"/>
        <v>2692</v>
      </c>
      <c r="G422" s="223" t="s">
        <v>10</v>
      </c>
      <c r="H422" s="223" t="s">
        <v>10</v>
      </c>
      <c r="I422" s="223">
        <f t="shared" si="16"/>
        <v>1031</v>
      </c>
      <c r="J422" s="223">
        <f t="shared" si="16"/>
        <v>22190</v>
      </c>
    </row>
    <row r="423" spans="1:10" s="125" customFormat="1" x14ac:dyDescent="0.35">
      <c r="A423" s="139">
        <v>44835</v>
      </c>
      <c r="B423" s="106" t="s">
        <v>26</v>
      </c>
      <c r="C423" s="210">
        <v>400</v>
      </c>
      <c r="D423" s="210">
        <v>797</v>
      </c>
      <c r="E423" s="210">
        <v>661</v>
      </c>
      <c r="F423" s="210">
        <v>68</v>
      </c>
      <c r="G423" s="212" t="s">
        <v>10</v>
      </c>
      <c r="H423" s="212" t="s">
        <v>10</v>
      </c>
      <c r="I423" s="210">
        <v>36</v>
      </c>
      <c r="J423" s="210">
        <f>SUM(C423:I423)</f>
        <v>1962</v>
      </c>
    </row>
    <row r="424" spans="1:10" s="125" customFormat="1" x14ac:dyDescent="0.35">
      <c r="A424" s="139">
        <v>44836</v>
      </c>
      <c r="B424" s="106" t="s">
        <v>27</v>
      </c>
      <c r="C424" s="210">
        <v>154</v>
      </c>
      <c r="D424" s="209">
        <v>206</v>
      </c>
      <c r="E424" s="209">
        <v>652</v>
      </c>
      <c r="F424" s="209">
        <v>235</v>
      </c>
      <c r="G424" s="212" t="s">
        <v>10</v>
      </c>
      <c r="H424" s="212" t="s">
        <v>10</v>
      </c>
      <c r="I424" s="209">
        <v>86</v>
      </c>
      <c r="J424" s="210">
        <f t="shared" ref="J424:J442" si="17">SUM(C424:I424)</f>
        <v>1333</v>
      </c>
    </row>
    <row r="425" spans="1:10" s="125" customFormat="1" x14ac:dyDescent="0.35">
      <c r="A425" s="139">
        <v>44837</v>
      </c>
      <c r="B425" s="106" t="s">
        <v>28</v>
      </c>
      <c r="C425" s="210">
        <v>14</v>
      </c>
      <c r="D425" s="209">
        <v>74</v>
      </c>
      <c r="E425" s="209">
        <v>110</v>
      </c>
      <c r="F425" s="209">
        <v>1</v>
      </c>
      <c r="G425" s="212" t="s">
        <v>10</v>
      </c>
      <c r="H425" s="212" t="s">
        <v>10</v>
      </c>
      <c r="I425" s="209">
        <v>1</v>
      </c>
      <c r="J425" s="210">
        <f t="shared" si="17"/>
        <v>200</v>
      </c>
    </row>
    <row r="426" spans="1:10" s="125" customFormat="1" x14ac:dyDescent="0.35">
      <c r="A426" s="139">
        <v>44838</v>
      </c>
      <c r="B426" s="106" t="s">
        <v>29</v>
      </c>
      <c r="C426" s="210">
        <v>27</v>
      </c>
      <c r="D426" s="209">
        <v>36</v>
      </c>
      <c r="E426" s="209">
        <v>35</v>
      </c>
      <c r="F426" s="209" t="s">
        <v>10</v>
      </c>
      <c r="G426" s="212" t="s">
        <v>10</v>
      </c>
      <c r="H426" s="212" t="s">
        <v>10</v>
      </c>
      <c r="I426" s="209" t="s">
        <v>10</v>
      </c>
      <c r="J426" s="210">
        <f t="shared" si="17"/>
        <v>98</v>
      </c>
    </row>
    <row r="427" spans="1:10" s="125" customFormat="1" x14ac:dyDescent="0.35">
      <c r="A427" s="139">
        <v>44839</v>
      </c>
      <c r="B427" s="106" t="s">
        <v>30</v>
      </c>
      <c r="C427" s="210">
        <v>215</v>
      </c>
      <c r="D427" s="209">
        <v>105</v>
      </c>
      <c r="E427" s="209">
        <v>161</v>
      </c>
      <c r="F427" s="209">
        <v>60</v>
      </c>
      <c r="G427" s="212" t="s">
        <v>10</v>
      </c>
      <c r="H427" s="212" t="s">
        <v>10</v>
      </c>
      <c r="I427" s="209">
        <v>21</v>
      </c>
      <c r="J427" s="210">
        <f t="shared" si="17"/>
        <v>562</v>
      </c>
    </row>
    <row r="428" spans="1:10" s="125" customFormat="1" x14ac:dyDescent="0.35">
      <c r="A428" s="139">
        <v>44840</v>
      </c>
      <c r="B428" s="106" t="s">
        <v>31</v>
      </c>
      <c r="C428" s="210">
        <v>4</v>
      </c>
      <c r="D428" s="209">
        <v>29</v>
      </c>
      <c r="E428" s="209">
        <v>29</v>
      </c>
      <c r="F428" s="209">
        <v>3</v>
      </c>
      <c r="G428" s="212" t="s">
        <v>10</v>
      </c>
      <c r="H428" s="212" t="s">
        <v>10</v>
      </c>
      <c r="I428" s="209" t="s">
        <v>10</v>
      </c>
      <c r="J428" s="210">
        <f t="shared" si="17"/>
        <v>65</v>
      </c>
    </row>
    <row r="429" spans="1:10" s="125" customFormat="1" x14ac:dyDescent="0.35">
      <c r="A429" s="139">
        <v>44841</v>
      </c>
      <c r="B429" s="106" t="s">
        <v>32</v>
      </c>
      <c r="C429" s="210">
        <v>181</v>
      </c>
      <c r="D429" s="209" t="s">
        <v>10</v>
      </c>
      <c r="E429" s="209" t="s">
        <v>10</v>
      </c>
      <c r="F429" s="209" t="s">
        <v>10</v>
      </c>
      <c r="G429" s="212" t="s">
        <v>10</v>
      </c>
      <c r="H429" s="212" t="s">
        <v>10</v>
      </c>
      <c r="I429" s="209" t="s">
        <v>10</v>
      </c>
      <c r="J429" s="210">
        <f t="shared" si="17"/>
        <v>181</v>
      </c>
    </row>
    <row r="430" spans="1:10" s="125" customFormat="1" x14ac:dyDescent="0.35">
      <c r="A430" s="139">
        <v>44842</v>
      </c>
      <c r="B430" s="106" t="s">
        <v>33</v>
      </c>
      <c r="C430" s="210">
        <v>71</v>
      </c>
      <c r="D430" s="209">
        <v>42</v>
      </c>
      <c r="E430" s="209">
        <v>212</v>
      </c>
      <c r="F430" s="209">
        <v>24</v>
      </c>
      <c r="G430" s="212" t="s">
        <v>10</v>
      </c>
      <c r="H430" s="212" t="s">
        <v>10</v>
      </c>
      <c r="I430" s="209" t="s">
        <v>10</v>
      </c>
      <c r="J430" s="210">
        <f t="shared" si="17"/>
        <v>349</v>
      </c>
    </row>
    <row r="431" spans="1:10" s="125" customFormat="1" x14ac:dyDescent="0.35">
      <c r="A431" s="139">
        <v>44843</v>
      </c>
      <c r="B431" s="106" t="s">
        <v>34</v>
      </c>
      <c r="C431" s="210">
        <v>59</v>
      </c>
      <c r="D431" s="209">
        <v>85</v>
      </c>
      <c r="E431" s="209">
        <v>103</v>
      </c>
      <c r="F431" s="209">
        <v>7</v>
      </c>
      <c r="G431" s="212" t="s">
        <v>10</v>
      </c>
      <c r="H431" s="212" t="s">
        <v>10</v>
      </c>
      <c r="I431" s="209">
        <v>1</v>
      </c>
      <c r="J431" s="210">
        <f t="shared" si="17"/>
        <v>255</v>
      </c>
    </row>
    <row r="432" spans="1:10" s="125" customFormat="1" x14ac:dyDescent="0.35">
      <c r="A432" s="139">
        <v>44844</v>
      </c>
      <c r="B432" s="106" t="s">
        <v>35</v>
      </c>
      <c r="C432" s="210">
        <v>103</v>
      </c>
      <c r="D432" s="209">
        <v>114</v>
      </c>
      <c r="E432" s="209">
        <v>98</v>
      </c>
      <c r="F432" s="209">
        <v>8</v>
      </c>
      <c r="G432" s="212" t="s">
        <v>10</v>
      </c>
      <c r="H432" s="212" t="s">
        <v>10</v>
      </c>
      <c r="I432" s="209">
        <v>1</v>
      </c>
      <c r="J432" s="210">
        <f t="shared" si="17"/>
        <v>324</v>
      </c>
    </row>
    <row r="433" spans="1:10" s="125" customFormat="1" x14ac:dyDescent="0.35">
      <c r="A433" s="139">
        <v>44845</v>
      </c>
      <c r="B433" s="106" t="s">
        <v>44</v>
      </c>
      <c r="C433" s="210">
        <v>2</v>
      </c>
      <c r="D433" s="209">
        <v>150</v>
      </c>
      <c r="E433" s="209">
        <v>63</v>
      </c>
      <c r="F433" s="209">
        <v>338</v>
      </c>
      <c r="G433" s="212" t="s">
        <v>10</v>
      </c>
      <c r="H433" s="212" t="s">
        <v>10</v>
      </c>
      <c r="I433" s="209">
        <v>38</v>
      </c>
      <c r="J433" s="210">
        <f t="shared" si="17"/>
        <v>591</v>
      </c>
    </row>
    <row r="434" spans="1:10" s="125" customFormat="1" x14ac:dyDescent="0.35">
      <c r="A434" s="139">
        <v>44846</v>
      </c>
      <c r="B434" s="106" t="s">
        <v>36</v>
      </c>
      <c r="C434" s="210" t="s">
        <v>10</v>
      </c>
      <c r="D434" s="209" t="s">
        <v>10</v>
      </c>
      <c r="E434" s="209">
        <v>56</v>
      </c>
      <c r="F434" s="209" t="s">
        <v>10</v>
      </c>
      <c r="G434" s="212" t="s">
        <v>10</v>
      </c>
      <c r="H434" s="212" t="s">
        <v>10</v>
      </c>
      <c r="I434" s="209" t="s">
        <v>10</v>
      </c>
      <c r="J434" s="210">
        <f t="shared" si="17"/>
        <v>56</v>
      </c>
    </row>
    <row r="435" spans="1:10" s="125" customFormat="1" x14ac:dyDescent="0.35">
      <c r="A435" s="139">
        <v>44847</v>
      </c>
      <c r="B435" s="106" t="s">
        <v>37</v>
      </c>
      <c r="C435" s="210" t="s">
        <v>10</v>
      </c>
      <c r="D435" s="209" t="s">
        <v>10</v>
      </c>
      <c r="E435" s="209">
        <v>2</v>
      </c>
      <c r="F435" s="209" t="s">
        <v>10</v>
      </c>
      <c r="G435" s="212" t="s">
        <v>10</v>
      </c>
      <c r="H435" s="212" t="s">
        <v>10</v>
      </c>
      <c r="I435" s="209" t="s">
        <v>10</v>
      </c>
      <c r="J435" s="210">
        <f t="shared" si="17"/>
        <v>2</v>
      </c>
    </row>
    <row r="436" spans="1:10" s="125" customFormat="1" x14ac:dyDescent="0.35">
      <c r="A436" s="139">
        <v>44848</v>
      </c>
      <c r="B436" s="106" t="s">
        <v>38</v>
      </c>
      <c r="C436" s="210" t="s">
        <v>10</v>
      </c>
      <c r="D436" s="209" t="s">
        <v>10</v>
      </c>
      <c r="E436" s="209" t="s">
        <v>10</v>
      </c>
      <c r="F436" s="209" t="s">
        <v>10</v>
      </c>
      <c r="G436" s="212" t="s">
        <v>10</v>
      </c>
      <c r="H436" s="212" t="s">
        <v>10</v>
      </c>
      <c r="I436" s="209" t="s">
        <v>10</v>
      </c>
      <c r="J436" s="210" t="s">
        <v>10</v>
      </c>
    </row>
    <row r="437" spans="1:10" s="125" customFormat="1" x14ac:dyDescent="0.35">
      <c r="A437" s="139">
        <v>44849</v>
      </c>
      <c r="B437" s="106" t="s">
        <v>39</v>
      </c>
      <c r="C437" s="210" t="s">
        <v>10</v>
      </c>
      <c r="D437" s="209" t="s">
        <v>10</v>
      </c>
      <c r="E437" s="209" t="s">
        <v>10</v>
      </c>
      <c r="F437" s="209" t="s">
        <v>10</v>
      </c>
      <c r="G437" s="212" t="s">
        <v>10</v>
      </c>
      <c r="H437" s="212" t="s">
        <v>10</v>
      </c>
      <c r="I437" s="209">
        <v>2</v>
      </c>
      <c r="J437" s="210">
        <f t="shared" si="17"/>
        <v>2</v>
      </c>
    </row>
    <row r="438" spans="1:10" s="125" customFormat="1" x14ac:dyDescent="0.35">
      <c r="A438" s="139">
        <v>44850</v>
      </c>
      <c r="B438" s="106" t="s">
        <v>43</v>
      </c>
      <c r="C438" s="210">
        <v>2</v>
      </c>
      <c r="D438" s="209">
        <v>315</v>
      </c>
      <c r="E438" s="250">
        <v>60</v>
      </c>
      <c r="F438" s="209" t="s">
        <v>10</v>
      </c>
      <c r="G438" s="212" t="s">
        <v>10</v>
      </c>
      <c r="H438" s="212" t="s">
        <v>10</v>
      </c>
      <c r="I438" s="209" t="s">
        <v>10</v>
      </c>
      <c r="J438" s="210">
        <f t="shared" si="17"/>
        <v>377</v>
      </c>
    </row>
    <row r="439" spans="1:10" s="125" customFormat="1" x14ac:dyDescent="0.35">
      <c r="A439" s="139">
        <v>44851</v>
      </c>
      <c r="B439" s="106" t="s">
        <v>40</v>
      </c>
      <c r="C439" s="210" t="s">
        <v>10</v>
      </c>
      <c r="D439" s="209" t="s">
        <v>10</v>
      </c>
      <c r="E439" s="209">
        <v>1</v>
      </c>
      <c r="F439" s="209" t="s">
        <v>10</v>
      </c>
      <c r="G439" s="212" t="s">
        <v>10</v>
      </c>
      <c r="H439" s="212" t="s">
        <v>10</v>
      </c>
      <c r="I439" s="209">
        <v>1</v>
      </c>
      <c r="J439" s="210">
        <f t="shared" si="17"/>
        <v>2</v>
      </c>
    </row>
    <row r="440" spans="1:10" s="125" customFormat="1" x14ac:dyDescent="0.35">
      <c r="A440" s="139">
        <v>44852</v>
      </c>
      <c r="B440" s="106" t="s">
        <v>45</v>
      </c>
      <c r="C440" s="210" t="s">
        <v>10</v>
      </c>
      <c r="D440" s="209">
        <v>19</v>
      </c>
      <c r="E440" s="209">
        <v>7</v>
      </c>
      <c r="F440" s="209" t="s">
        <v>10</v>
      </c>
      <c r="G440" s="212" t="s">
        <v>10</v>
      </c>
      <c r="H440" s="212" t="s">
        <v>10</v>
      </c>
      <c r="I440" s="209" t="s">
        <v>10</v>
      </c>
      <c r="J440" s="210">
        <f t="shared" si="17"/>
        <v>26</v>
      </c>
    </row>
    <row r="441" spans="1:10" s="125" customFormat="1" x14ac:dyDescent="0.35">
      <c r="A441" s="139">
        <v>44853</v>
      </c>
      <c r="B441" s="106" t="s">
        <v>41</v>
      </c>
      <c r="C441" s="210" t="s">
        <v>10</v>
      </c>
      <c r="D441" s="209" t="s">
        <v>10</v>
      </c>
      <c r="E441" s="209">
        <v>183</v>
      </c>
      <c r="F441" s="209">
        <v>17</v>
      </c>
      <c r="G441" s="212" t="s">
        <v>10</v>
      </c>
      <c r="H441" s="212" t="s">
        <v>10</v>
      </c>
      <c r="I441" s="209">
        <v>171</v>
      </c>
      <c r="J441" s="210">
        <f t="shared" si="17"/>
        <v>371</v>
      </c>
    </row>
    <row r="442" spans="1:10" s="125" customFormat="1" x14ac:dyDescent="0.35">
      <c r="A442" s="140">
        <v>44854</v>
      </c>
      <c r="B442" s="134" t="s">
        <v>42</v>
      </c>
      <c r="C442" s="225">
        <f>SUM(C423:C441)</f>
        <v>1232</v>
      </c>
      <c r="D442" s="225">
        <f>SUM(D423:D441)</f>
        <v>1972</v>
      </c>
      <c r="E442" s="225">
        <f>SUM(E423:E441)</f>
        <v>2433</v>
      </c>
      <c r="F442" s="225">
        <f>SUM(F423:F441)</f>
        <v>761</v>
      </c>
      <c r="G442" s="224" t="s">
        <v>10</v>
      </c>
      <c r="H442" s="224" t="s">
        <v>10</v>
      </c>
      <c r="I442" s="225">
        <f>SUM(I423:I441)</f>
        <v>358</v>
      </c>
      <c r="J442" s="225">
        <f t="shared" si="17"/>
        <v>6756</v>
      </c>
    </row>
    <row r="443" spans="1:10" s="125" customFormat="1" x14ac:dyDescent="0.35">
      <c r="A443" s="139">
        <v>44866</v>
      </c>
      <c r="B443" s="106" t="s">
        <v>26</v>
      </c>
      <c r="C443" s="210">
        <v>447</v>
      </c>
      <c r="D443" s="210">
        <v>845</v>
      </c>
      <c r="E443" s="210">
        <v>833</v>
      </c>
      <c r="F443" s="210">
        <v>85</v>
      </c>
      <c r="G443" s="212" t="s">
        <v>10</v>
      </c>
      <c r="H443" s="210">
        <v>24</v>
      </c>
      <c r="I443" s="210">
        <v>27</v>
      </c>
      <c r="J443" s="210">
        <f>+SUM(C443:I443)</f>
        <v>2261</v>
      </c>
    </row>
    <row r="444" spans="1:10" s="125" customFormat="1" x14ac:dyDescent="0.35">
      <c r="A444" s="139">
        <v>44867</v>
      </c>
      <c r="B444" s="106" t="s">
        <v>27</v>
      </c>
      <c r="C444" s="210">
        <v>177</v>
      </c>
      <c r="D444" s="209">
        <v>357</v>
      </c>
      <c r="E444" s="209">
        <v>702</v>
      </c>
      <c r="F444" s="209">
        <v>305</v>
      </c>
      <c r="G444" s="212" t="s">
        <v>10</v>
      </c>
      <c r="H444" s="210">
        <v>28</v>
      </c>
      <c r="I444" s="209">
        <v>136</v>
      </c>
      <c r="J444" s="210">
        <f t="shared" ref="J444:J461" si="18">+SUM(C444:I444)</f>
        <v>1705</v>
      </c>
    </row>
    <row r="445" spans="1:10" s="125" customFormat="1" x14ac:dyDescent="0.35">
      <c r="A445" s="139">
        <v>44868</v>
      </c>
      <c r="B445" s="106" t="s">
        <v>28</v>
      </c>
      <c r="C445" s="210">
        <v>7</v>
      </c>
      <c r="D445" s="209">
        <v>36</v>
      </c>
      <c r="E445" s="209">
        <v>108</v>
      </c>
      <c r="F445" s="209">
        <v>3</v>
      </c>
      <c r="G445" s="212" t="s">
        <v>10</v>
      </c>
      <c r="H445" s="210" t="s">
        <v>10</v>
      </c>
      <c r="I445" s="209" t="s">
        <v>10</v>
      </c>
      <c r="J445" s="210">
        <f t="shared" si="18"/>
        <v>154</v>
      </c>
    </row>
    <row r="446" spans="1:10" s="125" customFormat="1" x14ac:dyDescent="0.35">
      <c r="A446" s="139">
        <v>44869</v>
      </c>
      <c r="B446" s="106" t="s">
        <v>29</v>
      </c>
      <c r="C446" s="210">
        <v>24</v>
      </c>
      <c r="D446" s="209">
        <v>53</v>
      </c>
      <c r="E446" s="209">
        <v>57</v>
      </c>
      <c r="F446" s="209" t="s">
        <v>10</v>
      </c>
      <c r="G446" s="212" t="s">
        <v>10</v>
      </c>
      <c r="H446" s="210" t="s">
        <v>10</v>
      </c>
      <c r="I446" s="209" t="s">
        <v>10</v>
      </c>
      <c r="J446" s="210">
        <f t="shared" si="18"/>
        <v>134</v>
      </c>
    </row>
    <row r="447" spans="1:10" s="125" customFormat="1" x14ac:dyDescent="0.35">
      <c r="A447" s="139">
        <v>44870</v>
      </c>
      <c r="B447" s="106" t="s">
        <v>30</v>
      </c>
      <c r="C447" s="210">
        <v>187</v>
      </c>
      <c r="D447" s="209">
        <v>126</v>
      </c>
      <c r="E447" s="209">
        <v>158</v>
      </c>
      <c r="F447" s="209">
        <v>83</v>
      </c>
      <c r="G447" s="212" t="s">
        <v>10</v>
      </c>
      <c r="H447" s="210" t="s">
        <v>10</v>
      </c>
      <c r="I447" s="209">
        <v>18</v>
      </c>
      <c r="J447" s="210">
        <f t="shared" si="18"/>
        <v>572</v>
      </c>
    </row>
    <row r="448" spans="1:10" s="125" customFormat="1" x14ac:dyDescent="0.35">
      <c r="A448" s="139">
        <v>44871</v>
      </c>
      <c r="B448" s="106" t="s">
        <v>31</v>
      </c>
      <c r="C448" s="210">
        <v>4</v>
      </c>
      <c r="D448" s="209">
        <v>47</v>
      </c>
      <c r="E448" s="209">
        <v>50</v>
      </c>
      <c r="F448" s="209">
        <v>3</v>
      </c>
      <c r="G448" s="212" t="s">
        <v>10</v>
      </c>
      <c r="H448" s="210">
        <v>6</v>
      </c>
      <c r="I448" s="209">
        <v>3</v>
      </c>
      <c r="J448" s="210">
        <f t="shared" si="18"/>
        <v>113</v>
      </c>
    </row>
    <row r="449" spans="1:10" s="125" customFormat="1" x14ac:dyDescent="0.35">
      <c r="A449" s="139">
        <v>44872</v>
      </c>
      <c r="B449" s="106" t="s">
        <v>32</v>
      </c>
      <c r="C449" s="210">
        <v>150</v>
      </c>
      <c r="D449" s="209" t="s">
        <v>10</v>
      </c>
      <c r="E449" s="209" t="s">
        <v>10</v>
      </c>
      <c r="F449" s="209" t="s">
        <v>10</v>
      </c>
      <c r="G449" s="212" t="s">
        <v>10</v>
      </c>
      <c r="H449" s="210" t="s">
        <v>10</v>
      </c>
      <c r="I449" s="209" t="s">
        <v>10</v>
      </c>
      <c r="J449" s="210">
        <f t="shared" si="18"/>
        <v>150</v>
      </c>
    </row>
    <row r="450" spans="1:10" s="125" customFormat="1" x14ac:dyDescent="0.35">
      <c r="A450" s="139">
        <v>44873</v>
      </c>
      <c r="B450" s="106" t="s">
        <v>33</v>
      </c>
      <c r="C450" s="210">
        <v>63</v>
      </c>
      <c r="D450" s="209">
        <v>46</v>
      </c>
      <c r="E450" s="209">
        <v>229</v>
      </c>
      <c r="F450" s="209">
        <v>17</v>
      </c>
      <c r="G450" s="212" t="s">
        <v>10</v>
      </c>
      <c r="H450" s="210" t="s">
        <v>10</v>
      </c>
      <c r="I450" s="209">
        <v>4</v>
      </c>
      <c r="J450" s="210">
        <f t="shared" si="18"/>
        <v>359</v>
      </c>
    </row>
    <row r="451" spans="1:10" s="125" customFormat="1" x14ac:dyDescent="0.35">
      <c r="A451" s="139">
        <v>44874</v>
      </c>
      <c r="B451" s="106" t="s">
        <v>34</v>
      </c>
      <c r="C451" s="210">
        <v>65</v>
      </c>
      <c r="D451" s="209">
        <v>120</v>
      </c>
      <c r="E451" s="209">
        <v>117</v>
      </c>
      <c r="F451" s="209">
        <v>23</v>
      </c>
      <c r="G451" s="212" t="s">
        <v>10</v>
      </c>
      <c r="H451" s="210">
        <v>1</v>
      </c>
      <c r="I451" s="209">
        <v>7</v>
      </c>
      <c r="J451" s="210">
        <f t="shared" si="18"/>
        <v>333</v>
      </c>
    </row>
    <row r="452" spans="1:10" s="125" customFormat="1" x14ac:dyDescent="0.35">
      <c r="A452" s="139">
        <v>44875</v>
      </c>
      <c r="B452" s="106" t="s">
        <v>35</v>
      </c>
      <c r="C452" s="210">
        <v>102</v>
      </c>
      <c r="D452" s="209">
        <v>127</v>
      </c>
      <c r="E452" s="209">
        <v>165</v>
      </c>
      <c r="F452" s="209">
        <v>11</v>
      </c>
      <c r="G452" s="212" t="s">
        <v>10</v>
      </c>
      <c r="H452" s="210">
        <v>3</v>
      </c>
      <c r="I452" s="209">
        <v>2</v>
      </c>
      <c r="J452" s="210">
        <f t="shared" si="18"/>
        <v>410</v>
      </c>
    </row>
    <row r="453" spans="1:10" s="125" customFormat="1" x14ac:dyDescent="0.35">
      <c r="A453" s="139">
        <v>44876</v>
      </c>
      <c r="B453" s="106" t="s">
        <v>44</v>
      </c>
      <c r="C453" s="210">
        <v>4</v>
      </c>
      <c r="D453" s="209">
        <v>142</v>
      </c>
      <c r="E453" s="209">
        <v>69</v>
      </c>
      <c r="F453" s="209">
        <v>414</v>
      </c>
      <c r="G453" s="212" t="s">
        <v>10</v>
      </c>
      <c r="H453" s="209" t="s">
        <v>10</v>
      </c>
      <c r="I453" s="209">
        <v>40</v>
      </c>
      <c r="J453" s="210">
        <f t="shared" si="18"/>
        <v>669</v>
      </c>
    </row>
    <row r="454" spans="1:10" s="125" customFormat="1" x14ac:dyDescent="0.35">
      <c r="A454" s="139">
        <v>44877</v>
      </c>
      <c r="B454" s="106" t="s">
        <v>36</v>
      </c>
      <c r="C454" s="210" t="s">
        <v>10</v>
      </c>
      <c r="D454" s="209" t="s">
        <v>10</v>
      </c>
      <c r="E454" s="209">
        <v>52</v>
      </c>
      <c r="F454" s="209" t="s">
        <v>10</v>
      </c>
      <c r="G454" s="212" t="s">
        <v>10</v>
      </c>
      <c r="H454" s="209" t="s">
        <v>10</v>
      </c>
      <c r="I454" s="209" t="s">
        <v>10</v>
      </c>
      <c r="J454" s="210">
        <f t="shared" si="18"/>
        <v>52</v>
      </c>
    </row>
    <row r="455" spans="1:10" s="125" customFormat="1" x14ac:dyDescent="0.35">
      <c r="A455" s="139">
        <v>44878</v>
      </c>
      <c r="B455" s="106" t="s">
        <v>37</v>
      </c>
      <c r="C455" s="210" t="s">
        <v>10</v>
      </c>
      <c r="D455" s="209" t="s">
        <v>10</v>
      </c>
      <c r="E455" s="209">
        <v>1</v>
      </c>
      <c r="F455" s="209" t="s">
        <v>10</v>
      </c>
      <c r="G455" s="212" t="s">
        <v>10</v>
      </c>
      <c r="H455" s="209" t="s">
        <v>10</v>
      </c>
      <c r="I455" s="209" t="s">
        <v>10</v>
      </c>
      <c r="J455" s="210">
        <f t="shared" si="18"/>
        <v>1</v>
      </c>
    </row>
    <row r="456" spans="1:10" s="125" customFormat="1" x14ac:dyDescent="0.35">
      <c r="A456" s="139">
        <v>44879</v>
      </c>
      <c r="B456" s="106" t="s">
        <v>38</v>
      </c>
      <c r="C456" s="210" t="s">
        <v>10</v>
      </c>
      <c r="D456" s="209" t="s">
        <v>10</v>
      </c>
      <c r="E456" s="209" t="s">
        <v>10</v>
      </c>
      <c r="F456" s="209" t="s">
        <v>10</v>
      </c>
      <c r="G456" s="212" t="s">
        <v>10</v>
      </c>
      <c r="H456" s="209" t="s">
        <v>10</v>
      </c>
      <c r="I456" s="209" t="s">
        <v>10</v>
      </c>
      <c r="J456" s="210" t="s">
        <v>10</v>
      </c>
    </row>
    <row r="457" spans="1:10" s="125" customFormat="1" x14ac:dyDescent="0.35">
      <c r="A457" s="139">
        <v>44880</v>
      </c>
      <c r="B457" s="106" t="s">
        <v>39</v>
      </c>
      <c r="C457" s="210" t="s">
        <v>10</v>
      </c>
      <c r="D457" s="209" t="s">
        <v>10</v>
      </c>
      <c r="E457" s="209">
        <v>3</v>
      </c>
      <c r="F457" s="209" t="s">
        <v>10</v>
      </c>
      <c r="G457" s="212" t="s">
        <v>10</v>
      </c>
      <c r="H457" s="209" t="s">
        <v>10</v>
      </c>
      <c r="I457" s="209">
        <v>3</v>
      </c>
      <c r="J457" s="210">
        <f t="shared" si="18"/>
        <v>6</v>
      </c>
    </row>
    <row r="458" spans="1:10" s="125" customFormat="1" x14ac:dyDescent="0.35">
      <c r="A458" s="139">
        <v>44881</v>
      </c>
      <c r="B458" s="106" t="s">
        <v>43</v>
      </c>
      <c r="C458" s="210" t="s">
        <v>10</v>
      </c>
      <c r="D458" s="209">
        <v>210</v>
      </c>
      <c r="E458" s="250">
        <v>360</v>
      </c>
      <c r="F458" s="209">
        <v>2</v>
      </c>
      <c r="G458" s="212" t="s">
        <v>10</v>
      </c>
      <c r="H458" s="209" t="s">
        <v>10</v>
      </c>
      <c r="I458" s="209">
        <v>1</v>
      </c>
      <c r="J458" s="210">
        <f t="shared" si="18"/>
        <v>573</v>
      </c>
    </row>
    <row r="459" spans="1:10" s="125" customFormat="1" x14ac:dyDescent="0.35">
      <c r="A459" s="139">
        <v>44882</v>
      </c>
      <c r="B459" s="106" t="s">
        <v>40</v>
      </c>
      <c r="C459" s="210" t="s">
        <v>10</v>
      </c>
      <c r="D459" s="209" t="s">
        <v>10</v>
      </c>
      <c r="E459" s="209">
        <v>2</v>
      </c>
      <c r="F459" s="209" t="s">
        <v>10</v>
      </c>
      <c r="G459" s="212" t="s">
        <v>10</v>
      </c>
      <c r="H459" s="209" t="s">
        <v>10</v>
      </c>
      <c r="I459" s="209">
        <v>2</v>
      </c>
      <c r="J459" s="210">
        <f t="shared" si="18"/>
        <v>4</v>
      </c>
    </row>
    <row r="460" spans="1:10" s="125" customFormat="1" x14ac:dyDescent="0.35">
      <c r="A460" s="139">
        <v>44883</v>
      </c>
      <c r="B460" s="106" t="s">
        <v>45</v>
      </c>
      <c r="C460" s="210" t="s">
        <v>10</v>
      </c>
      <c r="D460" s="209">
        <v>23</v>
      </c>
      <c r="E460" s="209">
        <v>11</v>
      </c>
      <c r="F460" s="209" t="s">
        <v>10</v>
      </c>
      <c r="G460" s="212" t="s">
        <v>10</v>
      </c>
      <c r="H460" s="209" t="s">
        <v>10</v>
      </c>
      <c r="I460" s="209" t="s">
        <v>10</v>
      </c>
      <c r="J460" s="210">
        <f t="shared" si="18"/>
        <v>34</v>
      </c>
    </row>
    <row r="461" spans="1:10" s="125" customFormat="1" x14ac:dyDescent="0.35">
      <c r="A461" s="139">
        <v>44884</v>
      </c>
      <c r="B461" s="106" t="s">
        <v>41</v>
      </c>
      <c r="C461" s="210" t="s">
        <v>10</v>
      </c>
      <c r="D461" s="209" t="s">
        <v>10</v>
      </c>
      <c r="E461" s="209" t="s">
        <v>10</v>
      </c>
      <c r="F461" s="209">
        <v>22</v>
      </c>
      <c r="G461" s="212" t="s">
        <v>10</v>
      </c>
      <c r="H461" s="209" t="s">
        <v>10</v>
      </c>
      <c r="I461" s="209">
        <v>120</v>
      </c>
      <c r="J461" s="210">
        <f t="shared" si="18"/>
        <v>142</v>
      </c>
    </row>
    <row r="462" spans="1:10" s="125" customFormat="1" x14ac:dyDescent="0.35">
      <c r="A462" s="140">
        <v>44885</v>
      </c>
      <c r="B462" s="134" t="s">
        <v>42</v>
      </c>
      <c r="C462" s="225">
        <f>SUM(C443:C461)</f>
        <v>1230</v>
      </c>
      <c r="D462" s="225">
        <f>SUM(D443:D461)</f>
        <v>2132</v>
      </c>
      <c r="E462" s="225">
        <f>SUM(E443:E461)</f>
        <v>2917</v>
      </c>
      <c r="F462" s="225">
        <f>SUM(F443:F461)</f>
        <v>968</v>
      </c>
      <c r="G462" s="224" t="s">
        <v>10</v>
      </c>
      <c r="H462" s="225">
        <f t="shared" ref="H462" si="19">SUM(H443:H461)</f>
        <v>62</v>
      </c>
      <c r="I462" s="225">
        <f>SUM(I443:I461)</f>
        <v>363</v>
      </c>
      <c r="J462" s="225">
        <f>+SUM(C462:I462)</f>
        <v>7672</v>
      </c>
    </row>
    <row r="463" spans="1:10" s="125" customFormat="1" x14ac:dyDescent="0.35">
      <c r="A463" s="139">
        <v>44896</v>
      </c>
      <c r="B463" s="106" t="s">
        <v>26</v>
      </c>
      <c r="C463" s="210">
        <v>355</v>
      </c>
      <c r="D463" s="210">
        <v>823</v>
      </c>
      <c r="E463" s="210">
        <v>590</v>
      </c>
      <c r="F463" s="210">
        <v>81</v>
      </c>
      <c r="G463" s="212" t="s">
        <v>10</v>
      </c>
      <c r="H463" s="210">
        <v>12</v>
      </c>
      <c r="I463" s="210">
        <v>35</v>
      </c>
      <c r="J463" s="210">
        <f>+SUM(C463:I463)</f>
        <v>1896</v>
      </c>
    </row>
    <row r="464" spans="1:10" s="125" customFormat="1" x14ac:dyDescent="0.35">
      <c r="A464" s="139">
        <v>44897</v>
      </c>
      <c r="B464" s="106" t="s">
        <v>27</v>
      </c>
      <c r="C464" s="210">
        <v>127</v>
      </c>
      <c r="D464" s="209">
        <v>384</v>
      </c>
      <c r="E464" s="209">
        <v>367</v>
      </c>
      <c r="F464" s="209">
        <v>243</v>
      </c>
      <c r="G464" s="212" t="s">
        <v>10</v>
      </c>
      <c r="H464" s="210">
        <v>21</v>
      </c>
      <c r="I464" s="209">
        <v>128</v>
      </c>
      <c r="J464" s="210">
        <f t="shared" ref="J464:J481" si="20">+SUM(C464:I464)</f>
        <v>1270</v>
      </c>
    </row>
    <row r="465" spans="1:10" s="125" customFormat="1" x14ac:dyDescent="0.35">
      <c r="A465" s="139">
        <v>44898</v>
      </c>
      <c r="B465" s="106" t="s">
        <v>28</v>
      </c>
      <c r="C465" s="210">
        <v>6</v>
      </c>
      <c r="D465" s="209">
        <v>48</v>
      </c>
      <c r="E465" s="209">
        <v>113</v>
      </c>
      <c r="F465" s="209">
        <v>3</v>
      </c>
      <c r="G465" s="212" t="s">
        <v>10</v>
      </c>
      <c r="H465" s="210" t="s">
        <v>10</v>
      </c>
      <c r="I465" s="209">
        <v>1</v>
      </c>
      <c r="J465" s="210">
        <f t="shared" si="20"/>
        <v>171</v>
      </c>
    </row>
    <row r="466" spans="1:10" s="125" customFormat="1" x14ac:dyDescent="0.35">
      <c r="A466" s="139">
        <v>44899</v>
      </c>
      <c r="B466" s="106" t="s">
        <v>29</v>
      </c>
      <c r="C466" s="210">
        <v>23</v>
      </c>
      <c r="D466" s="209">
        <v>58</v>
      </c>
      <c r="E466" s="209">
        <v>25</v>
      </c>
      <c r="F466" s="209">
        <v>1</v>
      </c>
      <c r="G466" s="212" t="s">
        <v>10</v>
      </c>
      <c r="H466" s="210" t="s">
        <v>10</v>
      </c>
      <c r="I466" s="209">
        <v>0</v>
      </c>
      <c r="J466" s="210">
        <f t="shared" si="20"/>
        <v>107</v>
      </c>
    </row>
    <row r="467" spans="1:10" s="125" customFormat="1" x14ac:dyDescent="0.35">
      <c r="A467" s="139">
        <v>44900</v>
      </c>
      <c r="B467" s="106" t="s">
        <v>30</v>
      </c>
      <c r="C467" s="210">
        <v>56</v>
      </c>
      <c r="D467" s="209">
        <v>155</v>
      </c>
      <c r="E467" s="209">
        <v>141</v>
      </c>
      <c r="F467" s="209">
        <v>69</v>
      </c>
      <c r="G467" s="212" t="s">
        <v>10</v>
      </c>
      <c r="H467" s="210" t="s">
        <v>10</v>
      </c>
      <c r="I467" s="209">
        <v>26</v>
      </c>
      <c r="J467" s="210">
        <f t="shared" si="20"/>
        <v>447</v>
      </c>
    </row>
    <row r="468" spans="1:10" s="125" customFormat="1" x14ac:dyDescent="0.35">
      <c r="A468" s="139">
        <v>44901</v>
      </c>
      <c r="B468" s="106" t="s">
        <v>31</v>
      </c>
      <c r="C468" s="210">
        <v>2</v>
      </c>
      <c r="D468" s="209">
        <v>35</v>
      </c>
      <c r="E468" s="209">
        <v>21</v>
      </c>
      <c r="F468" s="209">
        <v>2</v>
      </c>
      <c r="G468" s="212" t="s">
        <v>10</v>
      </c>
      <c r="H468" s="210">
        <v>2</v>
      </c>
      <c r="I468" s="209">
        <v>5</v>
      </c>
      <c r="J468" s="210">
        <f t="shared" si="20"/>
        <v>67</v>
      </c>
    </row>
    <row r="469" spans="1:10" s="125" customFormat="1" x14ac:dyDescent="0.35">
      <c r="A469" s="139">
        <v>44902</v>
      </c>
      <c r="B469" s="106" t="s">
        <v>32</v>
      </c>
      <c r="C469" s="210">
        <v>99</v>
      </c>
      <c r="D469" s="209" t="s">
        <v>10</v>
      </c>
      <c r="E469" s="209" t="s">
        <v>10</v>
      </c>
      <c r="F469" s="209" t="s">
        <v>10</v>
      </c>
      <c r="G469" s="212" t="s">
        <v>10</v>
      </c>
      <c r="H469" s="210" t="s">
        <v>10</v>
      </c>
      <c r="I469" s="209">
        <v>0</v>
      </c>
      <c r="J469" s="210">
        <f t="shared" si="20"/>
        <v>99</v>
      </c>
    </row>
    <row r="470" spans="1:10" s="125" customFormat="1" x14ac:dyDescent="0.35">
      <c r="A470" s="139">
        <v>44903</v>
      </c>
      <c r="B470" s="106" t="s">
        <v>33</v>
      </c>
      <c r="C470" s="210">
        <v>40</v>
      </c>
      <c r="D470" s="209">
        <v>57</v>
      </c>
      <c r="E470" s="209">
        <v>170</v>
      </c>
      <c r="F470" s="209">
        <v>22</v>
      </c>
      <c r="G470" s="212" t="s">
        <v>10</v>
      </c>
      <c r="H470" s="210" t="s">
        <v>10</v>
      </c>
      <c r="I470" s="209">
        <v>4</v>
      </c>
      <c r="J470" s="210">
        <f t="shared" si="20"/>
        <v>293</v>
      </c>
    </row>
    <row r="471" spans="1:10" s="125" customFormat="1" x14ac:dyDescent="0.35">
      <c r="A471" s="139">
        <v>44904</v>
      </c>
      <c r="B471" s="106" t="s">
        <v>34</v>
      </c>
      <c r="C471" s="210">
        <v>35</v>
      </c>
      <c r="D471" s="209">
        <v>102</v>
      </c>
      <c r="E471" s="209">
        <v>51</v>
      </c>
      <c r="F471" s="209">
        <v>22</v>
      </c>
      <c r="G471" s="212" t="s">
        <v>10</v>
      </c>
      <c r="H471" s="210">
        <v>2</v>
      </c>
      <c r="I471" s="209">
        <v>2</v>
      </c>
      <c r="J471" s="210">
        <f t="shared" si="20"/>
        <v>214</v>
      </c>
    </row>
    <row r="472" spans="1:10" s="125" customFormat="1" x14ac:dyDescent="0.35">
      <c r="A472" s="139">
        <v>44905</v>
      </c>
      <c r="B472" s="106" t="s">
        <v>35</v>
      </c>
      <c r="C472" s="210">
        <v>62</v>
      </c>
      <c r="D472" s="209">
        <v>107</v>
      </c>
      <c r="E472" s="209">
        <v>87</v>
      </c>
      <c r="F472" s="209">
        <v>8</v>
      </c>
      <c r="G472" s="212" t="s">
        <v>10</v>
      </c>
      <c r="H472" s="209" t="s">
        <v>10</v>
      </c>
      <c r="I472" s="209">
        <v>6</v>
      </c>
      <c r="J472" s="210">
        <f t="shared" si="20"/>
        <v>270</v>
      </c>
    </row>
    <row r="473" spans="1:10" s="125" customFormat="1" x14ac:dyDescent="0.35">
      <c r="A473" s="139">
        <v>44906</v>
      </c>
      <c r="B473" s="106" t="s">
        <v>44</v>
      </c>
      <c r="C473" s="210">
        <v>2</v>
      </c>
      <c r="D473" s="209">
        <v>110</v>
      </c>
      <c r="E473" s="209">
        <v>216</v>
      </c>
      <c r="F473" s="209">
        <v>311</v>
      </c>
      <c r="G473" s="212" t="s">
        <v>10</v>
      </c>
      <c r="H473" s="209" t="s">
        <v>10</v>
      </c>
      <c r="I473" s="209">
        <v>8</v>
      </c>
      <c r="J473" s="210">
        <f t="shared" si="20"/>
        <v>647</v>
      </c>
    </row>
    <row r="474" spans="1:10" s="125" customFormat="1" x14ac:dyDescent="0.35">
      <c r="A474" s="139">
        <v>44907</v>
      </c>
      <c r="B474" s="106" t="s">
        <v>36</v>
      </c>
      <c r="C474" s="210" t="s">
        <v>10</v>
      </c>
      <c r="D474" s="209" t="s">
        <v>10</v>
      </c>
      <c r="E474" s="209">
        <v>55</v>
      </c>
      <c r="F474" s="209" t="s">
        <v>10</v>
      </c>
      <c r="G474" s="212" t="s">
        <v>10</v>
      </c>
      <c r="H474" s="209" t="s">
        <v>10</v>
      </c>
      <c r="I474" s="209">
        <v>0</v>
      </c>
      <c r="J474" s="210">
        <f t="shared" si="20"/>
        <v>55</v>
      </c>
    </row>
    <row r="475" spans="1:10" s="125" customFormat="1" x14ac:dyDescent="0.35">
      <c r="A475" s="139">
        <v>44908</v>
      </c>
      <c r="B475" s="106" t="s">
        <v>37</v>
      </c>
      <c r="C475" s="210" t="s">
        <v>10</v>
      </c>
      <c r="D475" s="209" t="s">
        <v>10</v>
      </c>
      <c r="E475" s="209">
        <v>2</v>
      </c>
      <c r="F475" s="209" t="s">
        <v>10</v>
      </c>
      <c r="G475" s="212" t="s">
        <v>10</v>
      </c>
      <c r="H475" s="209" t="s">
        <v>10</v>
      </c>
      <c r="I475" s="209">
        <v>0</v>
      </c>
      <c r="J475" s="210">
        <f t="shared" si="20"/>
        <v>2</v>
      </c>
    </row>
    <row r="476" spans="1:10" s="125" customFormat="1" x14ac:dyDescent="0.35">
      <c r="A476" s="139">
        <v>44909</v>
      </c>
      <c r="B476" s="106" t="s">
        <v>38</v>
      </c>
      <c r="C476" s="210" t="s">
        <v>10</v>
      </c>
      <c r="D476" s="209" t="s">
        <v>10</v>
      </c>
      <c r="E476" s="209" t="s">
        <v>10</v>
      </c>
      <c r="F476" s="209" t="s">
        <v>10</v>
      </c>
      <c r="G476" s="212" t="s">
        <v>10</v>
      </c>
      <c r="H476" s="209" t="s">
        <v>10</v>
      </c>
      <c r="I476" s="209">
        <v>0</v>
      </c>
      <c r="J476" s="210">
        <f t="shared" si="20"/>
        <v>0</v>
      </c>
    </row>
    <row r="477" spans="1:10" s="125" customFormat="1" x14ac:dyDescent="0.35">
      <c r="A477" s="139">
        <v>44910</v>
      </c>
      <c r="B477" s="106" t="s">
        <v>39</v>
      </c>
      <c r="C477" s="210" t="s">
        <v>10</v>
      </c>
      <c r="D477" s="209" t="s">
        <v>10</v>
      </c>
      <c r="E477" s="209">
        <v>3</v>
      </c>
      <c r="F477" s="209" t="s">
        <v>10</v>
      </c>
      <c r="G477" s="212" t="s">
        <v>10</v>
      </c>
      <c r="H477" s="209" t="s">
        <v>10</v>
      </c>
      <c r="I477" s="209">
        <v>1</v>
      </c>
      <c r="J477" s="210">
        <f t="shared" si="20"/>
        <v>4</v>
      </c>
    </row>
    <row r="478" spans="1:10" s="125" customFormat="1" x14ac:dyDescent="0.35">
      <c r="A478" s="139">
        <v>44911</v>
      </c>
      <c r="B478" s="106" t="s">
        <v>43</v>
      </c>
      <c r="C478" s="210">
        <v>1</v>
      </c>
      <c r="D478" s="209">
        <v>23</v>
      </c>
      <c r="E478" s="250">
        <v>648</v>
      </c>
      <c r="F478" s="209" t="s">
        <v>10</v>
      </c>
      <c r="G478" s="212" t="s">
        <v>10</v>
      </c>
      <c r="H478" s="209" t="s">
        <v>10</v>
      </c>
      <c r="I478" s="209">
        <v>0</v>
      </c>
      <c r="J478" s="210">
        <f t="shared" si="20"/>
        <v>672</v>
      </c>
    </row>
    <row r="479" spans="1:10" s="125" customFormat="1" x14ac:dyDescent="0.35">
      <c r="A479" s="139">
        <v>44912</v>
      </c>
      <c r="B479" s="106" t="s">
        <v>40</v>
      </c>
      <c r="C479" s="210" t="s">
        <v>10</v>
      </c>
      <c r="D479" s="209" t="s">
        <v>10</v>
      </c>
      <c r="E479" s="209" t="s">
        <v>10</v>
      </c>
      <c r="F479" s="209" t="s">
        <v>10</v>
      </c>
      <c r="G479" s="212" t="s">
        <v>10</v>
      </c>
      <c r="H479" s="209" t="s">
        <v>10</v>
      </c>
      <c r="I479" s="209">
        <v>0</v>
      </c>
      <c r="J479" s="210">
        <f t="shared" si="20"/>
        <v>0</v>
      </c>
    </row>
    <row r="480" spans="1:10" s="125" customFormat="1" x14ac:dyDescent="0.35">
      <c r="A480" s="139">
        <v>44913</v>
      </c>
      <c r="B480" s="106" t="s">
        <v>45</v>
      </c>
      <c r="C480" s="210" t="s">
        <v>10</v>
      </c>
      <c r="D480" s="209">
        <v>7</v>
      </c>
      <c r="E480" s="209">
        <v>10</v>
      </c>
      <c r="F480" s="209">
        <v>2</v>
      </c>
      <c r="G480" s="212" t="s">
        <v>10</v>
      </c>
      <c r="H480" s="209" t="s">
        <v>10</v>
      </c>
      <c r="I480" s="209">
        <v>0</v>
      </c>
      <c r="J480" s="210">
        <f t="shared" si="20"/>
        <v>19</v>
      </c>
    </row>
    <row r="481" spans="1:10" s="125" customFormat="1" x14ac:dyDescent="0.35">
      <c r="A481" s="139">
        <v>44914</v>
      </c>
      <c r="B481" s="106" t="s">
        <v>41</v>
      </c>
      <c r="C481" s="210">
        <v>281</v>
      </c>
      <c r="D481" s="209">
        <v>148</v>
      </c>
      <c r="E481" s="209" t="s">
        <v>10</v>
      </c>
      <c r="F481" s="209">
        <v>6</v>
      </c>
      <c r="G481" s="212" t="s">
        <v>10</v>
      </c>
      <c r="H481" s="209" t="s">
        <v>10</v>
      </c>
      <c r="I481" s="209">
        <v>95</v>
      </c>
      <c r="J481" s="210">
        <f t="shared" si="20"/>
        <v>530</v>
      </c>
    </row>
    <row r="482" spans="1:10" s="125" customFormat="1" x14ac:dyDescent="0.35">
      <c r="A482" s="140">
        <v>44915</v>
      </c>
      <c r="B482" s="134" t="s">
        <v>42</v>
      </c>
      <c r="C482" s="225">
        <f>SUM(C463:C481)</f>
        <v>1089</v>
      </c>
      <c r="D482" s="225">
        <f>SUM(D463:D481)</f>
        <v>2057</v>
      </c>
      <c r="E482" s="225">
        <f>SUM(E463:E481)</f>
        <v>2499</v>
      </c>
      <c r="F482" s="225">
        <f>SUM(F463:F481)</f>
        <v>770</v>
      </c>
      <c r="G482" s="224" t="s">
        <v>10</v>
      </c>
      <c r="H482" s="225">
        <f t="shared" ref="H482" si="21">SUM(H463:H481)</f>
        <v>37</v>
      </c>
      <c r="I482" s="225">
        <f>SUM(I463:I481)</f>
        <v>311</v>
      </c>
      <c r="J482" s="234">
        <f>+SUM(C482:I482)</f>
        <v>6763</v>
      </c>
    </row>
    <row r="483" spans="1:10" x14ac:dyDescent="0.35">
      <c r="A483" s="126"/>
      <c r="B483" s="127" t="s">
        <v>12</v>
      </c>
      <c r="C483" s="223">
        <f>+SUM(C442+C462+C482)</f>
        <v>3551</v>
      </c>
      <c r="D483" s="223">
        <f>+SUM(D442+D462+D482)</f>
        <v>6161</v>
      </c>
      <c r="E483" s="223">
        <f>+SUM(E442+E462+E482)</f>
        <v>7849</v>
      </c>
      <c r="F483" s="223">
        <f>+SUM(F442+F462+F482)</f>
        <v>2499</v>
      </c>
      <c r="G483" s="223" t="s">
        <v>10</v>
      </c>
      <c r="H483" s="223" t="s">
        <v>10</v>
      </c>
      <c r="I483" s="223">
        <f t="shared" ref="I483:J483" si="22">+SUM(I442+I462+I482)</f>
        <v>1032</v>
      </c>
      <c r="J483" s="223">
        <f t="shared" si="22"/>
        <v>21191</v>
      </c>
    </row>
    <row r="484" spans="1:10" x14ac:dyDescent="0.35">
      <c r="A484" s="139">
        <v>44927</v>
      </c>
      <c r="B484" s="106" t="s">
        <v>26</v>
      </c>
      <c r="C484" s="210">
        <v>445</v>
      </c>
      <c r="D484" s="209">
        <v>561</v>
      </c>
      <c r="E484" s="209">
        <v>739</v>
      </c>
      <c r="F484" s="230">
        <v>63</v>
      </c>
      <c r="G484" s="212" t="s">
        <v>10</v>
      </c>
      <c r="H484" s="219">
        <v>10</v>
      </c>
      <c r="I484" s="210">
        <v>24</v>
      </c>
      <c r="J484" s="151">
        <f>SUM(C484:I484)</f>
        <v>1842</v>
      </c>
    </row>
    <row r="485" spans="1:10" x14ac:dyDescent="0.35">
      <c r="A485" s="139">
        <v>44928</v>
      </c>
      <c r="B485" s="106" t="s">
        <v>27</v>
      </c>
      <c r="C485" s="210">
        <v>161</v>
      </c>
      <c r="D485" s="250">
        <v>250</v>
      </c>
      <c r="E485" s="210">
        <v>767</v>
      </c>
      <c r="F485" s="209">
        <v>240</v>
      </c>
      <c r="G485" s="212" t="s">
        <v>10</v>
      </c>
      <c r="H485" s="210">
        <v>17</v>
      </c>
      <c r="I485" s="209">
        <v>122</v>
      </c>
      <c r="J485" s="151">
        <f t="shared" ref="J485:J520" si="23">SUM(C485:I485)</f>
        <v>1557</v>
      </c>
    </row>
    <row r="486" spans="1:10" x14ac:dyDescent="0.35">
      <c r="A486" s="139">
        <v>44929</v>
      </c>
      <c r="B486" s="106" t="s">
        <v>28</v>
      </c>
      <c r="C486" s="210">
        <v>5</v>
      </c>
      <c r="D486" s="209">
        <v>39</v>
      </c>
      <c r="E486" s="209">
        <v>101</v>
      </c>
      <c r="F486" s="209">
        <v>4</v>
      </c>
      <c r="G486" s="212" t="s">
        <v>10</v>
      </c>
      <c r="H486" s="210" t="s">
        <v>10</v>
      </c>
      <c r="I486" s="209" t="s">
        <v>10</v>
      </c>
      <c r="J486" s="151">
        <f t="shared" si="23"/>
        <v>149</v>
      </c>
    </row>
    <row r="487" spans="1:10" x14ac:dyDescent="0.35">
      <c r="A487" s="139">
        <v>44930</v>
      </c>
      <c r="B487" s="106" t="s">
        <v>29</v>
      </c>
      <c r="C487" s="210">
        <v>14</v>
      </c>
      <c r="D487" s="209">
        <v>33</v>
      </c>
      <c r="E487" s="209">
        <v>20</v>
      </c>
      <c r="F487" s="209" t="s">
        <v>10</v>
      </c>
      <c r="G487" s="212" t="s">
        <v>10</v>
      </c>
      <c r="H487" s="210" t="s">
        <v>10</v>
      </c>
      <c r="I487" s="209" t="s">
        <v>10</v>
      </c>
      <c r="J487" s="151">
        <f t="shared" si="23"/>
        <v>67</v>
      </c>
    </row>
    <row r="488" spans="1:10" x14ac:dyDescent="0.35">
      <c r="A488" s="139">
        <v>44931</v>
      </c>
      <c r="B488" s="106" t="s">
        <v>30</v>
      </c>
      <c r="C488" s="210">
        <v>210</v>
      </c>
      <c r="D488" s="209">
        <v>150</v>
      </c>
      <c r="E488" s="209">
        <v>548</v>
      </c>
      <c r="F488" s="209">
        <v>87</v>
      </c>
      <c r="G488" s="212" t="s">
        <v>10</v>
      </c>
      <c r="H488" s="210" t="s">
        <v>10</v>
      </c>
      <c r="I488" s="209">
        <v>30</v>
      </c>
      <c r="J488" s="151">
        <f t="shared" si="23"/>
        <v>1025</v>
      </c>
    </row>
    <row r="489" spans="1:10" x14ac:dyDescent="0.35">
      <c r="A489" s="139">
        <v>44932</v>
      </c>
      <c r="B489" s="106" t="s">
        <v>31</v>
      </c>
      <c r="C489" s="210">
        <v>3</v>
      </c>
      <c r="D489" s="209">
        <v>24</v>
      </c>
      <c r="E489" s="209">
        <v>30</v>
      </c>
      <c r="F489" s="209">
        <v>8</v>
      </c>
      <c r="G489" s="212" t="s">
        <v>10</v>
      </c>
      <c r="H489" s="210" t="s">
        <v>10</v>
      </c>
      <c r="I489" s="209">
        <v>2</v>
      </c>
      <c r="J489" s="151">
        <f t="shared" si="23"/>
        <v>67</v>
      </c>
    </row>
    <row r="490" spans="1:10" x14ac:dyDescent="0.35">
      <c r="A490" s="139">
        <v>44933</v>
      </c>
      <c r="B490" s="106" t="s">
        <v>32</v>
      </c>
      <c r="C490" s="210">
        <v>38</v>
      </c>
      <c r="D490" s="209" t="s">
        <v>10</v>
      </c>
      <c r="E490" s="209" t="s">
        <v>10</v>
      </c>
      <c r="F490" s="209" t="s">
        <v>10</v>
      </c>
      <c r="G490" s="212" t="s">
        <v>10</v>
      </c>
      <c r="H490" s="210" t="s">
        <v>10</v>
      </c>
      <c r="I490" s="209" t="s">
        <v>10</v>
      </c>
      <c r="J490" s="210">
        <f t="shared" si="23"/>
        <v>38</v>
      </c>
    </row>
    <row r="491" spans="1:10" x14ac:dyDescent="0.35">
      <c r="A491" s="139">
        <v>44934</v>
      </c>
      <c r="B491" s="106" t="s">
        <v>33</v>
      </c>
      <c r="C491" s="210">
        <v>27</v>
      </c>
      <c r="D491" s="209">
        <v>48</v>
      </c>
      <c r="E491" s="209">
        <v>280</v>
      </c>
      <c r="F491" s="209">
        <v>22</v>
      </c>
      <c r="G491" s="212" t="s">
        <v>10</v>
      </c>
      <c r="H491" s="210">
        <v>1</v>
      </c>
      <c r="I491" s="209">
        <v>5</v>
      </c>
      <c r="J491" s="210">
        <f t="shared" si="23"/>
        <v>383</v>
      </c>
    </row>
    <row r="492" spans="1:10" x14ac:dyDescent="0.35">
      <c r="A492" s="139">
        <v>44935</v>
      </c>
      <c r="B492" s="106" t="s">
        <v>34</v>
      </c>
      <c r="C492" s="210">
        <v>24</v>
      </c>
      <c r="D492" s="209">
        <v>96</v>
      </c>
      <c r="E492" s="209">
        <v>48</v>
      </c>
      <c r="F492" s="209">
        <v>2</v>
      </c>
      <c r="G492" s="212" t="s">
        <v>10</v>
      </c>
      <c r="H492" s="209" t="s">
        <v>10</v>
      </c>
      <c r="I492" s="209">
        <v>1</v>
      </c>
      <c r="J492" s="210">
        <f t="shared" si="23"/>
        <v>171</v>
      </c>
    </row>
    <row r="493" spans="1:10" x14ac:dyDescent="0.35">
      <c r="A493" s="139">
        <v>44936</v>
      </c>
      <c r="B493" s="106" t="s">
        <v>35</v>
      </c>
      <c r="C493" s="210">
        <v>65</v>
      </c>
      <c r="D493" s="209">
        <v>88</v>
      </c>
      <c r="E493" s="209">
        <v>131</v>
      </c>
      <c r="F493" s="209">
        <v>7</v>
      </c>
      <c r="G493" s="212" t="s">
        <v>10</v>
      </c>
      <c r="H493" s="209" t="s">
        <v>10</v>
      </c>
      <c r="I493" s="209">
        <v>3</v>
      </c>
      <c r="J493" s="210">
        <f t="shared" si="23"/>
        <v>294</v>
      </c>
    </row>
    <row r="494" spans="1:10" x14ac:dyDescent="0.35">
      <c r="A494" s="139">
        <v>44937</v>
      </c>
      <c r="B494" s="106" t="s">
        <v>44</v>
      </c>
      <c r="C494" s="210">
        <v>10</v>
      </c>
      <c r="D494" s="209">
        <v>100</v>
      </c>
      <c r="E494" s="209">
        <v>288</v>
      </c>
      <c r="F494" s="209">
        <v>256</v>
      </c>
      <c r="G494" s="212" t="s">
        <v>10</v>
      </c>
      <c r="H494" s="209" t="s">
        <v>10</v>
      </c>
      <c r="I494" s="209">
        <v>18</v>
      </c>
      <c r="J494" s="210">
        <f t="shared" si="23"/>
        <v>672</v>
      </c>
    </row>
    <row r="495" spans="1:10" x14ac:dyDescent="0.35">
      <c r="A495" s="139">
        <v>44938</v>
      </c>
      <c r="B495" s="106" t="s">
        <v>36</v>
      </c>
      <c r="C495" s="210" t="s">
        <v>10</v>
      </c>
      <c r="D495" s="209" t="s">
        <v>10</v>
      </c>
      <c r="E495" s="209">
        <v>58</v>
      </c>
      <c r="F495" s="209" t="s">
        <v>10</v>
      </c>
      <c r="G495" s="212" t="s">
        <v>10</v>
      </c>
      <c r="H495" s="209" t="s">
        <v>10</v>
      </c>
      <c r="I495" s="209" t="s">
        <v>10</v>
      </c>
      <c r="J495" s="210">
        <f t="shared" si="23"/>
        <v>58</v>
      </c>
    </row>
    <row r="496" spans="1:10" x14ac:dyDescent="0.35">
      <c r="A496" s="139">
        <v>44939</v>
      </c>
      <c r="B496" s="106" t="s">
        <v>37</v>
      </c>
      <c r="C496" s="210" t="s">
        <v>10</v>
      </c>
      <c r="D496" s="209" t="s">
        <v>10</v>
      </c>
      <c r="E496" s="209" t="s">
        <v>10</v>
      </c>
      <c r="F496" s="209" t="s">
        <v>10</v>
      </c>
      <c r="G496" s="212" t="s">
        <v>10</v>
      </c>
      <c r="H496" s="209" t="s">
        <v>10</v>
      </c>
      <c r="I496" s="209" t="s">
        <v>10</v>
      </c>
      <c r="J496" s="210" t="s">
        <v>10</v>
      </c>
    </row>
    <row r="497" spans="1:10" x14ac:dyDescent="0.35">
      <c r="A497" s="139">
        <v>44941</v>
      </c>
      <c r="B497" s="106" t="s">
        <v>39</v>
      </c>
      <c r="C497" s="210" t="s">
        <v>10</v>
      </c>
      <c r="D497" s="209">
        <v>1</v>
      </c>
      <c r="E497" s="209">
        <v>1</v>
      </c>
      <c r="F497" s="209" t="s">
        <v>10</v>
      </c>
      <c r="G497" s="212" t="s">
        <v>10</v>
      </c>
      <c r="H497" s="209" t="s">
        <v>10</v>
      </c>
      <c r="I497" s="209">
        <v>3</v>
      </c>
      <c r="J497" s="210">
        <f t="shared" si="23"/>
        <v>5</v>
      </c>
    </row>
    <row r="498" spans="1:10" x14ac:dyDescent="0.35">
      <c r="A498" s="139">
        <v>44942</v>
      </c>
      <c r="B498" s="106" t="s">
        <v>43</v>
      </c>
      <c r="C498" s="210" t="s">
        <v>10</v>
      </c>
      <c r="D498" s="209">
        <v>465</v>
      </c>
      <c r="E498" s="230">
        <v>92</v>
      </c>
      <c r="F498" s="209" t="s">
        <v>10</v>
      </c>
      <c r="G498" s="212" t="s">
        <v>10</v>
      </c>
      <c r="H498" s="209" t="s">
        <v>10</v>
      </c>
      <c r="I498" s="209" t="s">
        <v>10</v>
      </c>
      <c r="J498" s="210">
        <f t="shared" si="23"/>
        <v>557</v>
      </c>
    </row>
    <row r="499" spans="1:10" x14ac:dyDescent="0.35">
      <c r="A499" s="139">
        <v>44943</v>
      </c>
      <c r="B499" s="106" t="s">
        <v>40</v>
      </c>
      <c r="C499" s="210" t="s">
        <v>10</v>
      </c>
      <c r="D499" s="209" t="s">
        <v>10</v>
      </c>
      <c r="E499" s="209">
        <v>4</v>
      </c>
      <c r="F499" s="209">
        <v>1</v>
      </c>
      <c r="G499" s="212" t="s">
        <v>10</v>
      </c>
      <c r="H499" s="209" t="s">
        <v>10</v>
      </c>
      <c r="I499" s="209">
        <v>1</v>
      </c>
      <c r="J499" s="210">
        <f t="shared" si="23"/>
        <v>6</v>
      </c>
    </row>
    <row r="500" spans="1:10" x14ac:dyDescent="0.35">
      <c r="A500" s="139">
        <v>44944</v>
      </c>
      <c r="B500" s="106" t="s">
        <v>45</v>
      </c>
      <c r="C500" s="210" t="s">
        <v>10</v>
      </c>
      <c r="D500" s="209">
        <v>6</v>
      </c>
      <c r="E500" s="209">
        <v>5</v>
      </c>
      <c r="F500" s="209" t="s">
        <v>10</v>
      </c>
      <c r="G500" s="212" t="s">
        <v>10</v>
      </c>
      <c r="H500" s="209" t="s">
        <v>10</v>
      </c>
      <c r="I500" s="209" t="s">
        <v>10</v>
      </c>
      <c r="J500" s="210">
        <f t="shared" si="23"/>
        <v>11</v>
      </c>
    </row>
    <row r="501" spans="1:10" x14ac:dyDescent="0.35">
      <c r="A501" s="139">
        <v>44945</v>
      </c>
      <c r="B501" s="106" t="s">
        <v>41</v>
      </c>
      <c r="C501" s="210">
        <v>473</v>
      </c>
      <c r="D501" s="209" t="s">
        <v>10</v>
      </c>
      <c r="E501" s="209" t="s">
        <v>10</v>
      </c>
      <c r="F501" s="209">
        <v>13</v>
      </c>
      <c r="G501" s="212" t="s">
        <v>10</v>
      </c>
      <c r="H501" s="209" t="s">
        <v>10</v>
      </c>
      <c r="I501" s="209">
        <v>114</v>
      </c>
      <c r="J501" s="210">
        <f t="shared" si="23"/>
        <v>600</v>
      </c>
    </row>
    <row r="502" spans="1:10" x14ac:dyDescent="0.35">
      <c r="A502" s="140">
        <v>44946</v>
      </c>
      <c r="B502" s="134" t="s">
        <v>42</v>
      </c>
      <c r="C502" s="225">
        <f>SUM(C484:C501)</f>
        <v>1475</v>
      </c>
      <c r="D502" s="225">
        <f>SUM(D484:D501)</f>
        <v>1861</v>
      </c>
      <c r="E502" s="225">
        <f>SUM(E484:E501)</f>
        <v>3112</v>
      </c>
      <c r="F502" s="225">
        <f t="shared" ref="F502:I502" si="24">SUM(F484:F501)</f>
        <v>703</v>
      </c>
      <c r="G502" s="222" t="s">
        <v>10</v>
      </c>
      <c r="H502" s="225">
        <f>SUM(H484:H501)</f>
        <v>28</v>
      </c>
      <c r="I502" s="225">
        <f t="shared" si="24"/>
        <v>323</v>
      </c>
      <c r="J502" s="233">
        <f t="shared" si="23"/>
        <v>7502</v>
      </c>
    </row>
    <row r="503" spans="1:10" x14ac:dyDescent="0.35">
      <c r="A503" s="139">
        <v>44958</v>
      </c>
      <c r="B503" s="106" t="s">
        <v>26</v>
      </c>
      <c r="C503" s="210">
        <v>412</v>
      </c>
      <c r="D503" s="210">
        <v>400</v>
      </c>
      <c r="E503" s="210">
        <v>775</v>
      </c>
      <c r="F503" s="210">
        <v>80</v>
      </c>
      <c r="G503" s="212" t="s">
        <v>10</v>
      </c>
      <c r="H503" s="210">
        <v>12</v>
      </c>
      <c r="I503" s="210">
        <v>22</v>
      </c>
      <c r="J503" s="210">
        <f t="shared" si="23"/>
        <v>1701</v>
      </c>
    </row>
    <row r="504" spans="1:10" x14ac:dyDescent="0.35">
      <c r="A504" s="139">
        <v>44959</v>
      </c>
      <c r="B504" s="106" t="s">
        <v>27</v>
      </c>
      <c r="C504" s="210">
        <v>204</v>
      </c>
      <c r="D504" s="209">
        <v>285</v>
      </c>
      <c r="E504" s="209">
        <v>757</v>
      </c>
      <c r="F504" s="209">
        <v>332</v>
      </c>
      <c r="G504" s="212" t="s">
        <v>10</v>
      </c>
      <c r="H504" s="209">
        <v>34</v>
      </c>
      <c r="I504" s="209">
        <v>90</v>
      </c>
      <c r="J504" s="210">
        <f t="shared" si="23"/>
        <v>1702</v>
      </c>
    </row>
    <row r="505" spans="1:10" x14ac:dyDescent="0.35">
      <c r="A505" s="139">
        <v>44960</v>
      </c>
      <c r="B505" s="106" t="s">
        <v>28</v>
      </c>
      <c r="C505" s="210">
        <v>13</v>
      </c>
      <c r="D505" s="209">
        <v>48</v>
      </c>
      <c r="E505" s="209">
        <v>73</v>
      </c>
      <c r="F505" s="209" t="s">
        <v>10</v>
      </c>
      <c r="G505" s="212" t="s">
        <v>10</v>
      </c>
      <c r="H505" s="209" t="s">
        <v>10</v>
      </c>
      <c r="I505" s="209" t="s">
        <v>10</v>
      </c>
      <c r="J505" s="210">
        <f t="shared" si="23"/>
        <v>134</v>
      </c>
    </row>
    <row r="506" spans="1:10" x14ac:dyDescent="0.35">
      <c r="A506" s="139">
        <v>44961</v>
      </c>
      <c r="B506" s="106" t="s">
        <v>29</v>
      </c>
      <c r="C506" s="210">
        <v>20</v>
      </c>
      <c r="D506" s="209">
        <v>22</v>
      </c>
      <c r="E506" s="209">
        <v>14</v>
      </c>
      <c r="F506" s="209" t="s">
        <v>10</v>
      </c>
      <c r="G506" s="212" t="s">
        <v>10</v>
      </c>
      <c r="H506" s="209">
        <v>1</v>
      </c>
      <c r="I506" s="209" t="s">
        <v>10</v>
      </c>
      <c r="J506" s="210">
        <f t="shared" si="23"/>
        <v>57</v>
      </c>
    </row>
    <row r="507" spans="1:10" x14ac:dyDescent="0.35">
      <c r="A507" s="139">
        <v>44962</v>
      </c>
      <c r="B507" s="106" t="s">
        <v>30</v>
      </c>
      <c r="C507" s="210">
        <v>162</v>
      </c>
      <c r="D507" s="209">
        <v>190</v>
      </c>
      <c r="E507" s="209">
        <v>330</v>
      </c>
      <c r="F507" s="209">
        <v>77</v>
      </c>
      <c r="G507" s="212" t="s">
        <v>10</v>
      </c>
      <c r="H507" s="209" t="s">
        <v>10</v>
      </c>
      <c r="I507" s="209">
        <v>17</v>
      </c>
      <c r="J507" s="210">
        <f t="shared" si="23"/>
        <v>776</v>
      </c>
    </row>
    <row r="508" spans="1:10" x14ac:dyDescent="0.35">
      <c r="A508" s="139">
        <v>44963</v>
      </c>
      <c r="B508" s="106" t="s">
        <v>31</v>
      </c>
      <c r="C508" s="210">
        <v>4</v>
      </c>
      <c r="D508" s="209">
        <v>33</v>
      </c>
      <c r="E508" s="209">
        <v>30</v>
      </c>
      <c r="F508" s="209">
        <v>3</v>
      </c>
      <c r="G508" s="212" t="s">
        <v>10</v>
      </c>
      <c r="H508" s="209">
        <v>4</v>
      </c>
      <c r="I508" s="209">
        <v>1</v>
      </c>
      <c r="J508" s="210">
        <f t="shared" si="23"/>
        <v>75</v>
      </c>
    </row>
    <row r="509" spans="1:10" x14ac:dyDescent="0.35">
      <c r="A509" s="139">
        <v>44964</v>
      </c>
      <c r="B509" s="106" t="s">
        <v>32</v>
      </c>
      <c r="C509" s="210">
        <v>70</v>
      </c>
      <c r="D509" s="209" t="s">
        <v>10</v>
      </c>
      <c r="E509" s="209" t="s">
        <v>10</v>
      </c>
      <c r="F509" s="209" t="s">
        <v>10</v>
      </c>
      <c r="G509" s="212" t="s">
        <v>10</v>
      </c>
      <c r="H509" s="209" t="s">
        <v>10</v>
      </c>
      <c r="I509" s="209" t="s">
        <v>10</v>
      </c>
      <c r="J509" s="210">
        <f t="shared" si="23"/>
        <v>70</v>
      </c>
    </row>
    <row r="510" spans="1:10" x14ac:dyDescent="0.35">
      <c r="A510" s="139">
        <v>44965</v>
      </c>
      <c r="B510" s="106" t="s">
        <v>33</v>
      </c>
      <c r="C510" s="210">
        <v>41</v>
      </c>
      <c r="D510" s="209">
        <v>78</v>
      </c>
      <c r="E510" s="209">
        <v>239</v>
      </c>
      <c r="F510" s="209">
        <v>15</v>
      </c>
      <c r="G510" s="212" t="s">
        <v>10</v>
      </c>
      <c r="H510" s="209">
        <v>1</v>
      </c>
      <c r="I510" s="209">
        <v>4</v>
      </c>
      <c r="J510" s="210">
        <f t="shared" si="23"/>
        <v>378</v>
      </c>
    </row>
    <row r="511" spans="1:10" x14ac:dyDescent="0.35">
      <c r="A511" s="139">
        <v>44966</v>
      </c>
      <c r="B511" s="106" t="s">
        <v>34</v>
      </c>
      <c r="C511" s="210">
        <v>39</v>
      </c>
      <c r="D511" s="209">
        <v>81</v>
      </c>
      <c r="E511" s="209">
        <v>67</v>
      </c>
      <c r="F511" s="209">
        <v>16</v>
      </c>
      <c r="G511" s="212" t="s">
        <v>10</v>
      </c>
      <c r="H511" s="209" t="s">
        <v>10</v>
      </c>
      <c r="I511" s="209">
        <v>1</v>
      </c>
      <c r="J511" s="210">
        <f t="shared" si="23"/>
        <v>204</v>
      </c>
    </row>
    <row r="512" spans="1:10" x14ac:dyDescent="0.35">
      <c r="A512" s="139">
        <v>44967</v>
      </c>
      <c r="B512" s="106" t="s">
        <v>35</v>
      </c>
      <c r="C512" s="210">
        <v>86</v>
      </c>
      <c r="D512" s="209">
        <v>139</v>
      </c>
      <c r="E512" s="209">
        <v>107</v>
      </c>
      <c r="F512" s="209">
        <v>7</v>
      </c>
      <c r="G512" s="212" t="s">
        <v>10</v>
      </c>
      <c r="H512" s="209">
        <v>1</v>
      </c>
      <c r="I512" s="209" t="s">
        <v>10</v>
      </c>
      <c r="J512" s="210">
        <f t="shared" si="23"/>
        <v>340</v>
      </c>
    </row>
    <row r="513" spans="1:10" x14ac:dyDescent="0.35">
      <c r="A513" s="139">
        <v>44968</v>
      </c>
      <c r="B513" s="106" t="s">
        <v>44</v>
      </c>
      <c r="C513" s="210">
        <v>13</v>
      </c>
      <c r="D513" s="209">
        <v>131</v>
      </c>
      <c r="E513" s="209">
        <v>269</v>
      </c>
      <c r="F513" s="209">
        <v>291</v>
      </c>
      <c r="G513" s="212" t="s">
        <v>10</v>
      </c>
      <c r="H513" s="209" t="s">
        <v>10</v>
      </c>
      <c r="I513" s="209">
        <v>15</v>
      </c>
      <c r="J513" s="210">
        <f t="shared" si="23"/>
        <v>719</v>
      </c>
    </row>
    <row r="514" spans="1:10" x14ac:dyDescent="0.35">
      <c r="A514" s="139">
        <v>44969</v>
      </c>
      <c r="B514" s="106" t="s">
        <v>36</v>
      </c>
      <c r="C514" s="210" t="s">
        <v>10</v>
      </c>
      <c r="D514" s="209" t="s">
        <v>10</v>
      </c>
      <c r="E514" s="209">
        <v>47</v>
      </c>
      <c r="F514" s="209" t="s">
        <v>10</v>
      </c>
      <c r="G514" s="212" t="s">
        <v>10</v>
      </c>
      <c r="H514" s="209" t="s">
        <v>10</v>
      </c>
      <c r="I514" s="209" t="s">
        <v>10</v>
      </c>
      <c r="J514" s="210">
        <f t="shared" si="23"/>
        <v>47</v>
      </c>
    </row>
    <row r="515" spans="1:10" x14ac:dyDescent="0.35">
      <c r="A515" s="139">
        <v>44970</v>
      </c>
      <c r="B515" s="106" t="s">
        <v>37</v>
      </c>
      <c r="C515" s="210" t="s">
        <v>10</v>
      </c>
      <c r="D515" s="209" t="s">
        <v>10</v>
      </c>
      <c r="E515" s="209">
        <v>3</v>
      </c>
      <c r="F515" s="209" t="s">
        <v>10</v>
      </c>
      <c r="G515" s="212" t="s">
        <v>10</v>
      </c>
      <c r="H515" s="209" t="s">
        <v>10</v>
      </c>
      <c r="I515" s="209" t="s">
        <v>10</v>
      </c>
      <c r="J515" s="210">
        <f t="shared" si="23"/>
        <v>3</v>
      </c>
    </row>
    <row r="516" spans="1:10" x14ac:dyDescent="0.35">
      <c r="A516" s="139">
        <v>44972</v>
      </c>
      <c r="B516" s="106" t="s">
        <v>39</v>
      </c>
      <c r="C516" s="210" t="s">
        <v>10</v>
      </c>
      <c r="D516" s="209" t="s">
        <v>10</v>
      </c>
      <c r="E516" s="209">
        <v>1</v>
      </c>
      <c r="F516" s="209" t="s">
        <v>10</v>
      </c>
      <c r="G516" s="212" t="s">
        <v>10</v>
      </c>
      <c r="H516" s="209" t="s">
        <v>10</v>
      </c>
      <c r="I516" s="209" t="s">
        <v>10</v>
      </c>
      <c r="J516" s="210">
        <f t="shared" si="23"/>
        <v>1</v>
      </c>
    </row>
    <row r="517" spans="1:10" x14ac:dyDescent="0.35">
      <c r="A517" s="139">
        <v>44973</v>
      </c>
      <c r="B517" s="106" t="s">
        <v>43</v>
      </c>
      <c r="C517" s="210" t="s">
        <v>10</v>
      </c>
      <c r="D517" s="209">
        <v>589</v>
      </c>
      <c r="E517" s="230">
        <v>51</v>
      </c>
      <c r="F517" s="209" t="s">
        <v>10</v>
      </c>
      <c r="G517" s="212" t="s">
        <v>10</v>
      </c>
      <c r="H517" s="209" t="s">
        <v>10</v>
      </c>
      <c r="I517" s="209" t="s">
        <v>10</v>
      </c>
      <c r="J517" s="210">
        <f t="shared" si="23"/>
        <v>640</v>
      </c>
    </row>
    <row r="518" spans="1:10" x14ac:dyDescent="0.35">
      <c r="A518" s="139">
        <v>44974</v>
      </c>
      <c r="B518" s="106" t="s">
        <v>40</v>
      </c>
      <c r="C518" s="210">
        <v>1</v>
      </c>
      <c r="D518" s="209" t="s">
        <v>10</v>
      </c>
      <c r="E518" s="209">
        <v>4</v>
      </c>
      <c r="F518" s="209" t="s">
        <v>10</v>
      </c>
      <c r="G518" s="212" t="s">
        <v>10</v>
      </c>
      <c r="H518" s="209" t="s">
        <v>10</v>
      </c>
      <c r="I518" s="209">
        <v>4</v>
      </c>
      <c r="J518" s="210">
        <f t="shared" si="23"/>
        <v>9</v>
      </c>
    </row>
    <row r="519" spans="1:10" x14ac:dyDescent="0.35">
      <c r="A519" s="139">
        <v>44975</v>
      </c>
      <c r="B519" s="106" t="s">
        <v>45</v>
      </c>
      <c r="C519" s="210" t="s">
        <v>10</v>
      </c>
      <c r="D519" s="209">
        <v>6</v>
      </c>
      <c r="E519" s="209">
        <v>2</v>
      </c>
      <c r="F519" s="209">
        <v>1</v>
      </c>
      <c r="G519" s="212" t="s">
        <v>10</v>
      </c>
      <c r="H519" s="209" t="s">
        <v>10</v>
      </c>
      <c r="I519" s="209" t="s">
        <v>10</v>
      </c>
      <c r="J519" s="210">
        <f t="shared" si="23"/>
        <v>9</v>
      </c>
    </row>
    <row r="520" spans="1:10" x14ac:dyDescent="0.35">
      <c r="A520" s="139">
        <v>44976</v>
      </c>
      <c r="B520" s="106" t="s">
        <v>41</v>
      </c>
      <c r="C520" s="210">
        <v>215</v>
      </c>
      <c r="D520" s="209" t="s">
        <v>10</v>
      </c>
      <c r="E520" s="209">
        <v>0</v>
      </c>
      <c r="F520" s="209">
        <v>16</v>
      </c>
      <c r="G520" s="212" t="s">
        <v>10</v>
      </c>
      <c r="H520" s="209" t="s">
        <v>10</v>
      </c>
      <c r="I520" s="209">
        <v>74</v>
      </c>
      <c r="J520" s="210">
        <f t="shared" si="23"/>
        <v>305</v>
      </c>
    </row>
    <row r="521" spans="1:10" x14ac:dyDescent="0.35">
      <c r="A521" s="140">
        <v>44977</v>
      </c>
      <c r="B521" s="134" t="s">
        <v>42</v>
      </c>
      <c r="C521" s="225">
        <f>SUM(C503:C520)</f>
        <v>1280</v>
      </c>
      <c r="D521" s="225">
        <f>SUM(D503:D520)</f>
        <v>2002</v>
      </c>
      <c r="E521" s="225">
        <f>SUM(E503:E520)</f>
        <v>2769</v>
      </c>
      <c r="F521" s="225">
        <f>SUM(F503:F520)</f>
        <v>838</v>
      </c>
      <c r="G521" s="222" t="s">
        <v>10</v>
      </c>
      <c r="H521" s="225">
        <f t="shared" ref="H521" si="25">SUM(H503:H520)</f>
        <v>53</v>
      </c>
      <c r="I521" s="225">
        <f>SUM(I503:I520)</f>
        <v>228</v>
      </c>
      <c r="J521" s="235">
        <f>+SUM(C521:I521)</f>
        <v>7170</v>
      </c>
    </row>
    <row r="522" spans="1:10" x14ac:dyDescent="0.35">
      <c r="A522" s="139">
        <v>44986</v>
      </c>
      <c r="B522" s="106" t="s">
        <v>26</v>
      </c>
      <c r="C522" s="197">
        <v>408</v>
      </c>
      <c r="D522" s="215">
        <v>1091</v>
      </c>
      <c r="E522" s="214">
        <v>859</v>
      </c>
      <c r="F522" s="214">
        <v>104</v>
      </c>
      <c r="G522" s="212" t="s">
        <v>10</v>
      </c>
      <c r="H522" s="214">
        <v>9</v>
      </c>
      <c r="I522" s="214">
        <v>23</v>
      </c>
      <c r="J522" s="215">
        <v>2485</v>
      </c>
    </row>
    <row r="523" spans="1:10" x14ac:dyDescent="0.35">
      <c r="A523" s="139">
        <v>44987</v>
      </c>
      <c r="B523" s="106" t="s">
        <v>27</v>
      </c>
      <c r="C523" s="202">
        <v>263</v>
      </c>
      <c r="D523" s="202">
        <v>600</v>
      </c>
      <c r="E523" s="240">
        <v>1087</v>
      </c>
      <c r="F523" s="198">
        <v>620</v>
      </c>
      <c r="G523" s="212" t="s">
        <v>10</v>
      </c>
      <c r="H523" s="198">
        <v>50</v>
      </c>
      <c r="I523" s="198">
        <v>101</v>
      </c>
      <c r="J523" s="215">
        <v>2671</v>
      </c>
    </row>
    <row r="524" spans="1:10" x14ac:dyDescent="0.35">
      <c r="A524" s="139">
        <v>44988</v>
      </c>
      <c r="B524" s="106" t="s">
        <v>28</v>
      </c>
      <c r="C524" s="202">
        <v>21</v>
      </c>
      <c r="D524" s="202">
        <v>49</v>
      </c>
      <c r="E524" s="198">
        <v>88</v>
      </c>
      <c r="F524" s="198">
        <v>1</v>
      </c>
      <c r="G524" s="212" t="s">
        <v>10</v>
      </c>
      <c r="H524" s="208" t="s">
        <v>10</v>
      </c>
      <c r="I524" s="198">
        <v>1</v>
      </c>
      <c r="J524" s="197">
        <v>160</v>
      </c>
    </row>
    <row r="525" spans="1:10" x14ac:dyDescent="0.35">
      <c r="A525" s="139">
        <v>44989</v>
      </c>
      <c r="B525" s="106" t="s">
        <v>29</v>
      </c>
      <c r="C525" s="202">
        <v>24</v>
      </c>
      <c r="D525" s="202">
        <v>46</v>
      </c>
      <c r="E525" s="198">
        <v>19</v>
      </c>
      <c r="F525" s="198">
        <v>1</v>
      </c>
      <c r="G525" s="212" t="s">
        <v>10</v>
      </c>
      <c r="H525" s="198">
        <v>1</v>
      </c>
      <c r="I525" s="208" t="s">
        <v>10</v>
      </c>
      <c r="J525" s="197">
        <v>90</v>
      </c>
    </row>
    <row r="526" spans="1:10" x14ac:dyDescent="0.35">
      <c r="A526" s="139">
        <v>44990</v>
      </c>
      <c r="B526" s="106" t="s">
        <v>30</v>
      </c>
      <c r="C526" s="202">
        <v>36</v>
      </c>
      <c r="D526" s="202">
        <v>204</v>
      </c>
      <c r="E526" s="208" t="s">
        <v>10</v>
      </c>
      <c r="F526" s="208" t="s">
        <v>10</v>
      </c>
      <c r="G526" s="212" t="s">
        <v>10</v>
      </c>
      <c r="H526" s="198">
        <v>2</v>
      </c>
      <c r="I526" s="198">
        <v>16</v>
      </c>
      <c r="J526" s="197">
        <v>256</v>
      </c>
    </row>
    <row r="527" spans="1:10" x14ac:dyDescent="0.35">
      <c r="A527" s="139">
        <v>44991</v>
      </c>
      <c r="B527" s="106" t="s">
        <v>31</v>
      </c>
      <c r="C527" s="202">
        <v>9</v>
      </c>
      <c r="D527" s="202">
        <v>57</v>
      </c>
      <c r="E527" s="198">
        <v>35</v>
      </c>
      <c r="F527" s="198">
        <v>10</v>
      </c>
      <c r="G527" s="212" t="s">
        <v>10</v>
      </c>
      <c r="H527" s="198">
        <v>3</v>
      </c>
      <c r="I527" s="198">
        <v>2</v>
      </c>
      <c r="J527" s="197">
        <v>113</v>
      </c>
    </row>
    <row r="528" spans="1:10" x14ac:dyDescent="0.35">
      <c r="A528" s="139">
        <v>44992</v>
      </c>
      <c r="B528" s="106" t="s">
        <v>32</v>
      </c>
      <c r="C528" s="202">
        <v>151</v>
      </c>
      <c r="D528" s="221" t="s">
        <v>10</v>
      </c>
      <c r="E528" s="221" t="s">
        <v>10</v>
      </c>
      <c r="F528" s="221" t="s">
        <v>10</v>
      </c>
      <c r="G528" s="212" t="s">
        <v>10</v>
      </c>
      <c r="H528" s="212" t="s">
        <v>10</v>
      </c>
      <c r="I528" s="212" t="s">
        <v>10</v>
      </c>
      <c r="J528" s="151">
        <f t="shared" ref="J528" si="26">SUM(C528:I528)</f>
        <v>151</v>
      </c>
    </row>
    <row r="529" spans="1:10" x14ac:dyDescent="0.35">
      <c r="A529" s="139">
        <v>44993</v>
      </c>
      <c r="B529" s="106" t="s">
        <v>33</v>
      </c>
      <c r="C529" s="202">
        <v>43</v>
      </c>
      <c r="D529" s="202">
        <v>106</v>
      </c>
      <c r="E529" s="198">
        <v>190</v>
      </c>
      <c r="F529" s="198">
        <v>8</v>
      </c>
      <c r="G529" s="212" t="s">
        <v>10</v>
      </c>
      <c r="H529" s="212" t="s">
        <v>10</v>
      </c>
      <c r="I529" s="212" t="s">
        <v>10</v>
      </c>
      <c r="J529" s="197">
        <v>347</v>
      </c>
    </row>
    <row r="530" spans="1:10" x14ac:dyDescent="0.35">
      <c r="A530" s="139">
        <v>44994</v>
      </c>
      <c r="B530" s="106" t="s">
        <v>34</v>
      </c>
      <c r="C530" s="202">
        <v>39</v>
      </c>
      <c r="D530" s="202">
        <v>125</v>
      </c>
      <c r="E530" s="198">
        <v>86</v>
      </c>
      <c r="F530" s="198">
        <v>17</v>
      </c>
      <c r="G530" s="212" t="s">
        <v>10</v>
      </c>
      <c r="H530" s="198">
        <v>2</v>
      </c>
      <c r="I530" s="212" t="s">
        <v>10</v>
      </c>
      <c r="J530" s="197">
        <v>267</v>
      </c>
    </row>
    <row r="531" spans="1:10" x14ac:dyDescent="0.35">
      <c r="A531" s="139">
        <v>44995</v>
      </c>
      <c r="B531" s="106" t="s">
        <v>35</v>
      </c>
      <c r="C531" s="202">
        <v>120</v>
      </c>
      <c r="D531" s="202">
        <v>119</v>
      </c>
      <c r="E531" s="198">
        <v>142</v>
      </c>
      <c r="F531" s="198">
        <v>14</v>
      </c>
      <c r="G531" s="212" t="s">
        <v>10</v>
      </c>
      <c r="H531" s="212" t="s">
        <v>10</v>
      </c>
      <c r="I531" s="208" t="s">
        <v>10</v>
      </c>
      <c r="J531" s="197">
        <v>395</v>
      </c>
    </row>
    <row r="532" spans="1:10" x14ac:dyDescent="0.35">
      <c r="A532" s="139">
        <v>44996</v>
      </c>
      <c r="B532" s="106" t="s">
        <v>44</v>
      </c>
      <c r="C532" s="202">
        <v>12</v>
      </c>
      <c r="D532" s="202">
        <v>163</v>
      </c>
      <c r="E532" s="198">
        <v>334</v>
      </c>
      <c r="F532" s="198">
        <v>405</v>
      </c>
      <c r="G532" s="212" t="s">
        <v>10</v>
      </c>
      <c r="H532" s="212" t="s">
        <v>10</v>
      </c>
      <c r="I532" s="198">
        <v>14</v>
      </c>
      <c r="J532" s="197">
        <v>928</v>
      </c>
    </row>
    <row r="533" spans="1:10" x14ac:dyDescent="0.35">
      <c r="A533" s="139">
        <v>44997</v>
      </c>
      <c r="B533" s="106" t="s">
        <v>36</v>
      </c>
      <c r="C533" s="201" t="s">
        <v>10</v>
      </c>
      <c r="D533" s="201" t="s">
        <v>10</v>
      </c>
      <c r="E533" s="198">
        <v>85</v>
      </c>
      <c r="F533" s="212" t="s">
        <v>10</v>
      </c>
      <c r="G533" s="212" t="s">
        <v>10</v>
      </c>
      <c r="H533" s="212" t="s">
        <v>10</v>
      </c>
      <c r="I533" s="212" t="s">
        <v>10</v>
      </c>
      <c r="J533" s="197">
        <v>97</v>
      </c>
    </row>
    <row r="534" spans="1:10" x14ac:dyDescent="0.35">
      <c r="A534" s="139">
        <v>44998</v>
      </c>
      <c r="B534" s="106" t="s">
        <v>37</v>
      </c>
      <c r="C534" s="201" t="s">
        <v>10</v>
      </c>
      <c r="D534" s="201" t="s">
        <v>10</v>
      </c>
      <c r="E534" s="198">
        <v>4</v>
      </c>
      <c r="F534" s="212" t="s">
        <v>10</v>
      </c>
      <c r="G534" s="212" t="s">
        <v>10</v>
      </c>
      <c r="H534" s="212" t="s">
        <v>10</v>
      </c>
      <c r="I534" s="212" t="s">
        <v>10</v>
      </c>
      <c r="J534" s="197">
        <v>4</v>
      </c>
    </row>
    <row r="535" spans="1:10" x14ac:dyDescent="0.35">
      <c r="A535" s="139">
        <v>45000</v>
      </c>
      <c r="B535" s="106" t="s">
        <v>39</v>
      </c>
      <c r="C535" s="201" t="s">
        <v>10</v>
      </c>
      <c r="D535" s="201" t="s">
        <v>10</v>
      </c>
      <c r="E535" s="208" t="s">
        <v>10</v>
      </c>
      <c r="F535" s="212" t="s">
        <v>10</v>
      </c>
      <c r="G535" s="212" t="s">
        <v>10</v>
      </c>
      <c r="H535" s="212" t="s">
        <v>10</v>
      </c>
      <c r="I535" s="208">
        <v>3</v>
      </c>
      <c r="J535" s="197">
        <v>3</v>
      </c>
    </row>
    <row r="536" spans="1:10" x14ac:dyDescent="0.35">
      <c r="A536" s="139">
        <v>45001</v>
      </c>
      <c r="B536" s="106" t="s">
        <v>43</v>
      </c>
      <c r="C536" s="201" t="s">
        <v>10</v>
      </c>
      <c r="D536" s="202">
        <v>25</v>
      </c>
      <c r="E536" s="208" t="s">
        <v>10</v>
      </c>
      <c r="F536" s="198">
        <v>3</v>
      </c>
      <c r="G536" s="212" t="s">
        <v>10</v>
      </c>
      <c r="H536" s="212" t="s">
        <v>10</v>
      </c>
      <c r="I536" s="198">
        <v>1</v>
      </c>
      <c r="J536" s="197">
        <v>29</v>
      </c>
    </row>
    <row r="537" spans="1:10" x14ac:dyDescent="0.35">
      <c r="A537" s="139">
        <v>45002</v>
      </c>
      <c r="B537" s="106" t="s">
        <v>40</v>
      </c>
      <c r="C537" s="201" t="s">
        <v>10</v>
      </c>
      <c r="D537" s="201" t="s">
        <v>10</v>
      </c>
      <c r="E537" s="198">
        <v>3</v>
      </c>
      <c r="F537" s="198">
        <v>1</v>
      </c>
      <c r="G537" s="212" t="s">
        <v>10</v>
      </c>
      <c r="H537" s="212" t="s">
        <v>10</v>
      </c>
      <c r="I537" s="198">
        <v>1</v>
      </c>
      <c r="J537" s="197">
        <v>5</v>
      </c>
    </row>
    <row r="538" spans="1:10" x14ac:dyDescent="0.35">
      <c r="A538" s="139">
        <v>45003</v>
      </c>
      <c r="B538" s="106" t="s">
        <v>45</v>
      </c>
      <c r="C538" s="201" t="s">
        <v>10</v>
      </c>
      <c r="D538" s="202">
        <v>10</v>
      </c>
      <c r="E538" s="208" t="s">
        <v>10</v>
      </c>
      <c r="F538" s="198">
        <v>11</v>
      </c>
      <c r="G538" s="212" t="s">
        <v>10</v>
      </c>
      <c r="H538" s="212" t="s">
        <v>10</v>
      </c>
      <c r="I538" s="208" t="s">
        <v>10</v>
      </c>
      <c r="J538" s="197">
        <v>121</v>
      </c>
    </row>
    <row r="539" spans="1:10" x14ac:dyDescent="0.35">
      <c r="A539" s="139">
        <v>45004</v>
      </c>
      <c r="B539" s="106" t="s">
        <v>41</v>
      </c>
      <c r="C539" s="202">
        <v>249</v>
      </c>
      <c r="D539" s="202">
        <v>55</v>
      </c>
      <c r="E539" s="198">
        <v>264</v>
      </c>
      <c r="F539" s="198">
        <v>105</v>
      </c>
      <c r="G539" s="212" t="s">
        <v>10</v>
      </c>
      <c r="H539" s="198">
        <v>2</v>
      </c>
      <c r="I539" s="198">
        <v>117</v>
      </c>
      <c r="J539" s="197">
        <v>941</v>
      </c>
    </row>
    <row r="540" spans="1:10" x14ac:dyDescent="0.35">
      <c r="A540" s="236">
        <v>45005</v>
      </c>
      <c r="B540" s="237" t="s">
        <v>42</v>
      </c>
      <c r="C540" s="213">
        <f>SUM(C522:C539)</f>
        <v>1375</v>
      </c>
      <c r="D540" s="213">
        <f t="shared" ref="D540:I540" si="27">SUM(D522:D539)</f>
        <v>2650</v>
      </c>
      <c r="E540" s="213">
        <f t="shared" si="27"/>
        <v>3196</v>
      </c>
      <c r="F540" s="213">
        <f t="shared" si="27"/>
        <v>1300</v>
      </c>
      <c r="G540" s="222" t="s">
        <v>10</v>
      </c>
      <c r="H540" s="213">
        <f>SUM(H522:H539)</f>
        <v>69</v>
      </c>
      <c r="I540" s="213">
        <f t="shared" si="27"/>
        <v>279</v>
      </c>
      <c r="J540" s="234">
        <f>+SUM(C540:I540)</f>
        <v>8869</v>
      </c>
    </row>
    <row r="541" spans="1:10" x14ac:dyDescent="0.35">
      <c r="A541" s="238"/>
      <c r="B541" s="239" t="s">
        <v>12</v>
      </c>
      <c r="C541" s="242">
        <v>4130</v>
      </c>
      <c r="D541" s="242">
        <v>6513</v>
      </c>
      <c r="E541" s="243">
        <v>9077</v>
      </c>
      <c r="F541" s="243">
        <v>2841</v>
      </c>
      <c r="G541" s="243" t="s">
        <v>10</v>
      </c>
      <c r="H541" s="242">
        <f t="shared" ref="H541" si="28">+SUM(H502+H521+H540)</f>
        <v>150</v>
      </c>
      <c r="I541" s="244">
        <v>830</v>
      </c>
      <c r="J541" s="223">
        <f>+SUM(C541:I541)</f>
        <v>23541</v>
      </c>
    </row>
    <row r="542" spans="1:10" x14ac:dyDescent="0.35">
      <c r="A542" s="139">
        <v>45017</v>
      </c>
      <c r="B542" s="106" t="s">
        <v>26</v>
      </c>
      <c r="C542" s="197">
        <v>275</v>
      </c>
      <c r="D542" s="197">
        <v>657</v>
      </c>
      <c r="E542" s="214">
        <v>555</v>
      </c>
      <c r="F542" s="214">
        <v>62</v>
      </c>
      <c r="G542" s="212" t="s">
        <v>10</v>
      </c>
      <c r="H542" s="214">
        <v>22</v>
      </c>
      <c r="I542" s="214">
        <v>23</v>
      </c>
      <c r="J542" s="215">
        <f>+SUM(C542:I542)</f>
        <v>1594</v>
      </c>
    </row>
    <row r="543" spans="1:10" x14ac:dyDescent="0.35">
      <c r="A543" s="139">
        <v>45018</v>
      </c>
      <c r="B543" s="106" t="s">
        <v>27</v>
      </c>
      <c r="C543" s="202">
        <v>259</v>
      </c>
      <c r="D543" s="202">
        <v>423</v>
      </c>
      <c r="E543" s="198">
        <v>830</v>
      </c>
      <c r="F543" s="198">
        <v>384</v>
      </c>
      <c r="G543" s="212" t="s">
        <v>10</v>
      </c>
      <c r="H543" s="198">
        <v>20</v>
      </c>
      <c r="I543" s="198">
        <v>107</v>
      </c>
      <c r="J543" s="215">
        <f t="shared" ref="J543:J559" si="29">+SUM(C543:I543)</f>
        <v>2023</v>
      </c>
    </row>
    <row r="544" spans="1:10" x14ac:dyDescent="0.35">
      <c r="A544" s="139">
        <v>45019</v>
      </c>
      <c r="B544" s="106" t="s">
        <v>28</v>
      </c>
      <c r="C544" s="202">
        <v>9</v>
      </c>
      <c r="D544" s="202">
        <v>32</v>
      </c>
      <c r="E544" s="198">
        <v>50</v>
      </c>
      <c r="F544" s="198">
        <v>2</v>
      </c>
      <c r="G544" s="212" t="s">
        <v>10</v>
      </c>
      <c r="H544" s="208" t="s">
        <v>10</v>
      </c>
      <c r="I544" s="201" t="s">
        <v>10</v>
      </c>
      <c r="J544" s="215">
        <f t="shared" si="29"/>
        <v>93</v>
      </c>
    </row>
    <row r="545" spans="1:10" x14ac:dyDescent="0.35">
      <c r="A545" s="139">
        <v>45020</v>
      </c>
      <c r="B545" s="106" t="s">
        <v>29</v>
      </c>
      <c r="C545" s="202">
        <v>15</v>
      </c>
      <c r="D545" s="202">
        <v>41</v>
      </c>
      <c r="E545" s="198">
        <v>9</v>
      </c>
      <c r="F545" s="201" t="s">
        <v>10</v>
      </c>
      <c r="G545" s="212" t="s">
        <v>10</v>
      </c>
      <c r="H545" s="201" t="s">
        <v>10</v>
      </c>
      <c r="I545" s="201" t="s">
        <v>10</v>
      </c>
      <c r="J545" s="215">
        <f t="shared" si="29"/>
        <v>65</v>
      </c>
    </row>
    <row r="546" spans="1:10" x14ac:dyDescent="0.35">
      <c r="A546" s="139">
        <v>45021</v>
      </c>
      <c r="B546" s="106" t="s">
        <v>30</v>
      </c>
      <c r="C546" s="202">
        <v>122</v>
      </c>
      <c r="D546" s="202">
        <v>64</v>
      </c>
      <c r="E546" s="198">
        <v>157</v>
      </c>
      <c r="F546" s="198">
        <v>37</v>
      </c>
      <c r="G546" s="212" t="s">
        <v>10</v>
      </c>
      <c r="H546" s="201" t="s">
        <v>10</v>
      </c>
      <c r="I546" s="198">
        <v>5</v>
      </c>
      <c r="J546" s="215">
        <f t="shared" si="29"/>
        <v>385</v>
      </c>
    </row>
    <row r="547" spans="1:10" x14ac:dyDescent="0.35">
      <c r="A547" s="139">
        <v>45022</v>
      </c>
      <c r="B547" s="106" t="s">
        <v>31</v>
      </c>
      <c r="C547" s="202">
        <v>6</v>
      </c>
      <c r="D547" s="202">
        <v>33</v>
      </c>
      <c r="E547" s="198">
        <v>27</v>
      </c>
      <c r="F547" s="198">
        <v>5</v>
      </c>
      <c r="G547" s="212" t="s">
        <v>10</v>
      </c>
      <c r="H547" s="198">
        <v>9</v>
      </c>
      <c r="I547" s="198">
        <v>1</v>
      </c>
      <c r="J547" s="215">
        <f t="shared" si="29"/>
        <v>81</v>
      </c>
    </row>
    <row r="548" spans="1:10" x14ac:dyDescent="0.35">
      <c r="A548" s="139">
        <v>45023</v>
      </c>
      <c r="B548" s="106" t="s">
        <v>32</v>
      </c>
      <c r="C548" s="202">
        <v>100</v>
      </c>
      <c r="D548" s="201" t="s">
        <v>10</v>
      </c>
      <c r="E548" s="201" t="s">
        <v>10</v>
      </c>
      <c r="F548" s="201" t="s">
        <v>10</v>
      </c>
      <c r="G548" s="212" t="s">
        <v>10</v>
      </c>
      <c r="H548" s="201" t="s">
        <v>10</v>
      </c>
      <c r="I548" s="201" t="s">
        <v>10</v>
      </c>
      <c r="J548" s="215">
        <f t="shared" si="29"/>
        <v>100</v>
      </c>
    </row>
    <row r="549" spans="1:10" x14ac:dyDescent="0.35">
      <c r="A549" s="139">
        <v>45024</v>
      </c>
      <c r="B549" s="106" t="s">
        <v>33</v>
      </c>
      <c r="C549" s="202">
        <v>31</v>
      </c>
      <c r="D549" s="202">
        <v>62</v>
      </c>
      <c r="E549" s="198">
        <v>165</v>
      </c>
      <c r="F549" s="198">
        <v>9</v>
      </c>
      <c r="G549" s="212" t="s">
        <v>10</v>
      </c>
      <c r="H549" s="201" t="s">
        <v>10</v>
      </c>
      <c r="I549" s="198">
        <v>3</v>
      </c>
      <c r="J549" s="215">
        <f t="shared" si="29"/>
        <v>270</v>
      </c>
    </row>
    <row r="550" spans="1:10" x14ac:dyDescent="0.35">
      <c r="A550" s="139">
        <v>45025</v>
      </c>
      <c r="B550" s="106" t="s">
        <v>34</v>
      </c>
      <c r="C550" s="202">
        <v>30</v>
      </c>
      <c r="D550" s="202">
        <v>71</v>
      </c>
      <c r="E550" s="198">
        <v>54</v>
      </c>
      <c r="F550" s="198">
        <v>6</v>
      </c>
      <c r="G550" s="212" t="s">
        <v>10</v>
      </c>
      <c r="H550" s="201" t="s">
        <v>10</v>
      </c>
      <c r="I550" s="201" t="s">
        <v>10</v>
      </c>
      <c r="J550" s="215">
        <f t="shared" si="29"/>
        <v>161</v>
      </c>
    </row>
    <row r="551" spans="1:10" x14ac:dyDescent="0.35">
      <c r="A551" s="139">
        <v>45026</v>
      </c>
      <c r="B551" s="106" t="s">
        <v>35</v>
      </c>
      <c r="C551" s="202">
        <v>86</v>
      </c>
      <c r="D551" s="202">
        <v>110</v>
      </c>
      <c r="E551" s="198">
        <v>86</v>
      </c>
      <c r="F551" s="198">
        <v>6</v>
      </c>
      <c r="G551" s="212" t="s">
        <v>10</v>
      </c>
      <c r="H551" s="198">
        <v>2</v>
      </c>
      <c r="I551" s="198">
        <v>3</v>
      </c>
      <c r="J551" s="215">
        <f t="shared" si="29"/>
        <v>293</v>
      </c>
    </row>
    <row r="552" spans="1:10" x14ac:dyDescent="0.35">
      <c r="A552" s="139">
        <v>45027</v>
      </c>
      <c r="B552" s="106" t="s">
        <v>44</v>
      </c>
      <c r="C552" s="202">
        <v>5</v>
      </c>
      <c r="D552" s="202">
        <v>150</v>
      </c>
      <c r="E552" s="198">
        <v>238</v>
      </c>
      <c r="F552" s="198">
        <v>212</v>
      </c>
      <c r="G552" s="212" t="s">
        <v>10</v>
      </c>
      <c r="H552" s="198">
        <v>1</v>
      </c>
      <c r="I552" s="198">
        <v>17</v>
      </c>
      <c r="J552" s="215">
        <f t="shared" si="29"/>
        <v>623</v>
      </c>
    </row>
    <row r="553" spans="1:10" x14ac:dyDescent="0.35">
      <c r="A553" s="139">
        <v>45028</v>
      </c>
      <c r="B553" s="106" t="s">
        <v>36</v>
      </c>
      <c r="C553" s="201" t="s">
        <v>10</v>
      </c>
      <c r="D553" s="201" t="s">
        <v>10</v>
      </c>
      <c r="E553" s="198">
        <v>50</v>
      </c>
      <c r="F553" s="201" t="s">
        <v>10</v>
      </c>
      <c r="G553" s="212" t="s">
        <v>10</v>
      </c>
      <c r="H553" s="201" t="s">
        <v>10</v>
      </c>
      <c r="I553" s="201" t="s">
        <v>10</v>
      </c>
      <c r="J553" s="215">
        <f t="shared" si="29"/>
        <v>50</v>
      </c>
    </row>
    <row r="554" spans="1:10" x14ac:dyDescent="0.35">
      <c r="A554" s="139">
        <v>45029</v>
      </c>
      <c r="B554" s="106" t="s">
        <v>37</v>
      </c>
      <c r="C554" s="201" t="s">
        <v>10</v>
      </c>
      <c r="D554" s="201" t="s">
        <v>10</v>
      </c>
      <c r="E554" s="198">
        <v>6</v>
      </c>
      <c r="F554" s="201" t="s">
        <v>10</v>
      </c>
      <c r="G554" s="212" t="s">
        <v>10</v>
      </c>
      <c r="H554" s="201" t="s">
        <v>10</v>
      </c>
      <c r="I554" s="201" t="s">
        <v>10</v>
      </c>
      <c r="J554" s="215">
        <f t="shared" si="29"/>
        <v>6</v>
      </c>
    </row>
    <row r="555" spans="1:10" x14ac:dyDescent="0.35">
      <c r="A555" s="139">
        <v>45030</v>
      </c>
      <c r="B555" s="106" t="s">
        <v>39</v>
      </c>
      <c r="C555" s="201" t="s">
        <v>10</v>
      </c>
      <c r="D555" s="201" t="s">
        <v>10</v>
      </c>
      <c r="E555" s="201" t="s">
        <v>10</v>
      </c>
      <c r="F555" s="201" t="s">
        <v>10</v>
      </c>
      <c r="G555" s="212" t="s">
        <v>10</v>
      </c>
      <c r="H555" s="201" t="s">
        <v>10</v>
      </c>
      <c r="I555" s="198">
        <v>5</v>
      </c>
      <c r="J555" s="215">
        <f t="shared" si="29"/>
        <v>5</v>
      </c>
    </row>
    <row r="556" spans="1:10" x14ac:dyDescent="0.35">
      <c r="A556" s="139">
        <v>45031</v>
      </c>
      <c r="B556" s="106" t="s">
        <v>43</v>
      </c>
      <c r="C556" s="201" t="s">
        <v>10</v>
      </c>
      <c r="D556" s="202">
        <v>209</v>
      </c>
      <c r="E556" s="198">
        <v>53</v>
      </c>
      <c r="F556" s="201" t="s">
        <v>10</v>
      </c>
      <c r="G556" s="212" t="s">
        <v>10</v>
      </c>
      <c r="H556" s="201" t="s">
        <v>10</v>
      </c>
      <c r="I556" s="198">
        <v>4</v>
      </c>
      <c r="J556" s="215">
        <f t="shared" si="29"/>
        <v>266</v>
      </c>
    </row>
    <row r="557" spans="1:10" x14ac:dyDescent="0.35">
      <c r="A557" s="139">
        <v>45032</v>
      </c>
      <c r="B557" s="106" t="s">
        <v>40</v>
      </c>
      <c r="C557" s="201" t="s">
        <v>10</v>
      </c>
      <c r="D557" s="201" t="s">
        <v>10</v>
      </c>
      <c r="E557" s="198">
        <v>3</v>
      </c>
      <c r="F557" s="201" t="s">
        <v>10</v>
      </c>
      <c r="G557" s="212" t="s">
        <v>10</v>
      </c>
      <c r="H557" s="201" t="s">
        <v>10</v>
      </c>
      <c r="I557" s="201" t="s">
        <v>10</v>
      </c>
      <c r="J557" s="215">
        <f t="shared" si="29"/>
        <v>3</v>
      </c>
    </row>
    <row r="558" spans="1:10" x14ac:dyDescent="0.35">
      <c r="A558" s="139">
        <v>45033</v>
      </c>
      <c r="B558" s="106" t="s">
        <v>45</v>
      </c>
      <c r="C558" s="201" t="s">
        <v>10</v>
      </c>
      <c r="D558" s="202">
        <v>7</v>
      </c>
      <c r="E558" s="198">
        <v>1</v>
      </c>
      <c r="F558" s="198">
        <v>2</v>
      </c>
      <c r="G558" s="212" t="s">
        <v>10</v>
      </c>
      <c r="H558" s="201" t="s">
        <v>10</v>
      </c>
      <c r="I558" s="201" t="s">
        <v>10</v>
      </c>
      <c r="J558" s="215">
        <f t="shared" si="29"/>
        <v>10</v>
      </c>
    </row>
    <row r="559" spans="1:10" x14ac:dyDescent="0.35">
      <c r="A559" s="139">
        <v>45034</v>
      </c>
      <c r="B559" s="106" t="s">
        <v>41</v>
      </c>
      <c r="C559" s="202">
        <v>64</v>
      </c>
      <c r="D559" s="201" t="s">
        <v>10</v>
      </c>
      <c r="E559" s="201" t="s">
        <v>10</v>
      </c>
      <c r="F559" s="198">
        <v>56</v>
      </c>
      <c r="G559" s="212" t="s">
        <v>10</v>
      </c>
      <c r="H559" s="201" t="s">
        <v>10</v>
      </c>
      <c r="I559" s="198">
        <v>88</v>
      </c>
      <c r="J559" s="215">
        <f t="shared" si="29"/>
        <v>208</v>
      </c>
    </row>
    <row r="560" spans="1:10" x14ac:dyDescent="0.35">
      <c r="A560" s="140">
        <v>45036</v>
      </c>
      <c r="B560" s="134" t="s">
        <v>42</v>
      </c>
      <c r="C560" s="213">
        <f t="shared" ref="C560:I560" si="30">SUM(C542:C559)</f>
        <v>1002</v>
      </c>
      <c r="D560" s="213">
        <f t="shared" si="30"/>
        <v>1859</v>
      </c>
      <c r="E560" s="213">
        <f t="shared" si="30"/>
        <v>2284</v>
      </c>
      <c r="F560" s="213">
        <f t="shared" si="30"/>
        <v>781</v>
      </c>
      <c r="G560" s="213"/>
      <c r="H560" s="213">
        <f t="shared" si="30"/>
        <v>54</v>
      </c>
      <c r="I560" s="213">
        <f t="shared" si="30"/>
        <v>256</v>
      </c>
      <c r="J560" s="234">
        <f>+C560+D560+E560+F560+H560+I560</f>
        <v>6236</v>
      </c>
    </row>
    <row r="561" spans="1:10" x14ac:dyDescent="0.35">
      <c r="A561" s="139">
        <v>45047</v>
      </c>
      <c r="B561" s="106" t="s">
        <v>26</v>
      </c>
      <c r="C561" s="197">
        <v>302</v>
      </c>
      <c r="D561" s="197">
        <v>994</v>
      </c>
      <c r="E561" s="214">
        <v>658</v>
      </c>
      <c r="F561" s="214">
        <v>93</v>
      </c>
      <c r="G561" s="212" t="s">
        <v>10</v>
      </c>
      <c r="H561" s="214">
        <v>14</v>
      </c>
      <c r="I561" s="214">
        <v>21</v>
      </c>
      <c r="J561" s="215">
        <f>SUM(C561:I561)</f>
        <v>2082</v>
      </c>
    </row>
    <row r="562" spans="1:10" x14ac:dyDescent="0.35">
      <c r="A562" s="139">
        <v>45048</v>
      </c>
      <c r="B562" s="106" t="s">
        <v>27</v>
      </c>
      <c r="C562" s="202">
        <v>232</v>
      </c>
      <c r="D562" s="202">
        <v>581</v>
      </c>
      <c r="E562" s="198">
        <v>764</v>
      </c>
      <c r="F562" s="198">
        <v>367</v>
      </c>
      <c r="G562" s="212" t="s">
        <v>10</v>
      </c>
      <c r="H562" s="198">
        <v>28</v>
      </c>
      <c r="I562" s="198">
        <v>129</v>
      </c>
      <c r="J562" s="215">
        <f t="shared" ref="J562:J578" si="31">SUM(C562:I562)</f>
        <v>2101</v>
      </c>
    </row>
    <row r="563" spans="1:10" x14ac:dyDescent="0.35">
      <c r="A563" s="139">
        <v>45049</v>
      </c>
      <c r="B563" s="106" t="s">
        <v>28</v>
      </c>
      <c r="C563" s="202">
        <v>7</v>
      </c>
      <c r="D563" s="202">
        <v>33</v>
      </c>
      <c r="E563" s="198">
        <v>44</v>
      </c>
      <c r="F563" s="198">
        <v>3</v>
      </c>
      <c r="G563" s="212" t="s">
        <v>10</v>
      </c>
      <c r="H563" s="201" t="s">
        <v>10</v>
      </c>
      <c r="I563" s="201" t="s">
        <v>10</v>
      </c>
      <c r="J563" s="215">
        <f t="shared" si="31"/>
        <v>87</v>
      </c>
    </row>
    <row r="564" spans="1:10" x14ac:dyDescent="0.35">
      <c r="A564" s="139">
        <v>45050</v>
      </c>
      <c r="B564" s="106" t="s">
        <v>29</v>
      </c>
      <c r="C564" s="202">
        <v>14</v>
      </c>
      <c r="D564" s="202">
        <v>40</v>
      </c>
      <c r="E564" s="198">
        <v>19</v>
      </c>
      <c r="F564" s="201" t="s">
        <v>10</v>
      </c>
      <c r="G564" s="212" t="s">
        <v>10</v>
      </c>
      <c r="H564" s="201" t="s">
        <v>10</v>
      </c>
      <c r="I564" s="201" t="s">
        <v>10</v>
      </c>
      <c r="J564" s="215">
        <f t="shared" si="31"/>
        <v>73</v>
      </c>
    </row>
    <row r="565" spans="1:10" x14ac:dyDescent="0.35">
      <c r="A565" s="139">
        <v>45051</v>
      </c>
      <c r="B565" s="106" t="s">
        <v>30</v>
      </c>
      <c r="C565" s="202">
        <v>38</v>
      </c>
      <c r="D565" s="202">
        <v>129</v>
      </c>
      <c r="E565" s="198">
        <v>126</v>
      </c>
      <c r="F565" s="198">
        <v>40</v>
      </c>
      <c r="G565" s="212" t="s">
        <v>10</v>
      </c>
      <c r="H565" s="201" t="s">
        <v>10</v>
      </c>
      <c r="I565" s="198">
        <v>9</v>
      </c>
      <c r="J565" s="215">
        <f t="shared" si="31"/>
        <v>342</v>
      </c>
    </row>
    <row r="566" spans="1:10" x14ac:dyDescent="0.35">
      <c r="A566" s="139">
        <v>45052</v>
      </c>
      <c r="B566" s="106" t="s">
        <v>31</v>
      </c>
      <c r="C566" s="202">
        <v>4</v>
      </c>
      <c r="D566" s="202">
        <v>37</v>
      </c>
      <c r="E566" s="198">
        <v>31</v>
      </c>
      <c r="F566" s="198">
        <v>7</v>
      </c>
      <c r="G566" s="212" t="s">
        <v>10</v>
      </c>
      <c r="H566" s="198">
        <v>4</v>
      </c>
      <c r="I566" s="198">
        <v>8</v>
      </c>
      <c r="J566" s="215">
        <f t="shared" si="31"/>
        <v>91</v>
      </c>
    </row>
    <row r="567" spans="1:10" x14ac:dyDescent="0.35">
      <c r="A567" s="139">
        <v>45053</v>
      </c>
      <c r="B567" s="106" t="s">
        <v>32</v>
      </c>
      <c r="C567" s="202">
        <v>264</v>
      </c>
      <c r="D567" s="201" t="s">
        <v>10</v>
      </c>
      <c r="E567" s="201" t="s">
        <v>10</v>
      </c>
      <c r="F567" s="201" t="s">
        <v>10</v>
      </c>
      <c r="G567" s="212" t="s">
        <v>10</v>
      </c>
      <c r="H567" s="201" t="s">
        <v>10</v>
      </c>
      <c r="I567" s="201" t="s">
        <v>10</v>
      </c>
      <c r="J567" s="215">
        <f t="shared" si="31"/>
        <v>264</v>
      </c>
    </row>
    <row r="568" spans="1:10" x14ac:dyDescent="0.35">
      <c r="A568" s="139">
        <v>45054</v>
      </c>
      <c r="B568" s="106" t="s">
        <v>33</v>
      </c>
      <c r="C568" s="202">
        <v>34</v>
      </c>
      <c r="D568" s="202">
        <v>76</v>
      </c>
      <c r="E568" s="198">
        <v>214</v>
      </c>
      <c r="F568" s="198">
        <v>11</v>
      </c>
      <c r="G568" s="212" t="s">
        <v>10</v>
      </c>
      <c r="H568" s="201" t="s">
        <v>10</v>
      </c>
      <c r="I568" s="198">
        <v>2</v>
      </c>
      <c r="J568" s="215">
        <f t="shared" si="31"/>
        <v>337</v>
      </c>
    </row>
    <row r="569" spans="1:10" x14ac:dyDescent="0.35">
      <c r="A569" s="139">
        <v>45055</v>
      </c>
      <c r="B569" s="106" t="s">
        <v>34</v>
      </c>
      <c r="C569" s="202">
        <v>40</v>
      </c>
      <c r="D569" s="202">
        <v>73</v>
      </c>
      <c r="E569" s="198">
        <v>76</v>
      </c>
      <c r="F569" s="198">
        <v>1</v>
      </c>
      <c r="G569" s="212" t="s">
        <v>10</v>
      </c>
      <c r="H569" s="201" t="s">
        <v>10</v>
      </c>
      <c r="I569" s="201" t="s">
        <v>10</v>
      </c>
      <c r="J569" s="215">
        <f t="shared" si="31"/>
        <v>190</v>
      </c>
    </row>
    <row r="570" spans="1:10" x14ac:dyDescent="0.35">
      <c r="A570" s="139">
        <v>45056</v>
      </c>
      <c r="B570" s="106" t="s">
        <v>35</v>
      </c>
      <c r="C570" s="202">
        <v>78</v>
      </c>
      <c r="D570" s="202">
        <v>124</v>
      </c>
      <c r="E570" s="198">
        <v>78</v>
      </c>
      <c r="F570" s="198">
        <v>12</v>
      </c>
      <c r="G570" s="212" t="s">
        <v>10</v>
      </c>
      <c r="H570" s="201" t="s">
        <v>10</v>
      </c>
      <c r="I570" s="198">
        <v>2</v>
      </c>
      <c r="J570" s="215">
        <f t="shared" si="31"/>
        <v>294</v>
      </c>
    </row>
    <row r="571" spans="1:10" x14ac:dyDescent="0.35">
      <c r="A571" s="139">
        <v>45057</v>
      </c>
      <c r="B571" s="106" t="s">
        <v>44</v>
      </c>
      <c r="C571" s="202">
        <v>15</v>
      </c>
      <c r="D571" s="202">
        <v>148</v>
      </c>
      <c r="E571" s="198">
        <v>209</v>
      </c>
      <c r="F571" s="198">
        <v>397</v>
      </c>
      <c r="G571" s="212" t="s">
        <v>10</v>
      </c>
      <c r="H571" s="201" t="s">
        <v>10</v>
      </c>
      <c r="I571" s="198">
        <v>11</v>
      </c>
      <c r="J571" s="215">
        <f t="shared" si="31"/>
        <v>780</v>
      </c>
    </row>
    <row r="572" spans="1:10" x14ac:dyDescent="0.35">
      <c r="A572" s="139">
        <v>45058</v>
      </c>
      <c r="B572" s="106" t="s">
        <v>36</v>
      </c>
      <c r="C572" s="201" t="s">
        <v>10</v>
      </c>
      <c r="D572" s="201" t="s">
        <v>10</v>
      </c>
      <c r="E572" s="198">
        <v>90</v>
      </c>
      <c r="F572" s="201" t="s">
        <v>10</v>
      </c>
      <c r="G572" s="212" t="s">
        <v>10</v>
      </c>
      <c r="H572" s="201" t="s">
        <v>10</v>
      </c>
      <c r="I572" s="201" t="s">
        <v>10</v>
      </c>
      <c r="J572" s="215">
        <f t="shared" si="31"/>
        <v>90</v>
      </c>
    </row>
    <row r="573" spans="1:10" x14ac:dyDescent="0.35">
      <c r="A573" s="139">
        <v>45059</v>
      </c>
      <c r="B573" s="106" t="s">
        <v>37</v>
      </c>
      <c r="C573" s="201" t="s">
        <v>10</v>
      </c>
      <c r="D573" s="201" t="s">
        <v>10</v>
      </c>
      <c r="E573" s="198">
        <v>4</v>
      </c>
      <c r="F573" s="201" t="s">
        <v>10</v>
      </c>
      <c r="G573" s="212" t="s">
        <v>10</v>
      </c>
      <c r="H573" s="201" t="s">
        <v>10</v>
      </c>
      <c r="I573" s="201" t="s">
        <v>10</v>
      </c>
      <c r="J573" s="215">
        <f t="shared" si="31"/>
        <v>4</v>
      </c>
    </row>
    <row r="574" spans="1:10" x14ac:dyDescent="0.35">
      <c r="A574" s="139">
        <v>45060</v>
      </c>
      <c r="B574" s="106" t="s">
        <v>39</v>
      </c>
      <c r="C574" s="201" t="s">
        <v>10</v>
      </c>
      <c r="D574" s="201" t="s">
        <v>10</v>
      </c>
      <c r="E574" s="201" t="s">
        <v>10</v>
      </c>
      <c r="F574" s="201" t="s">
        <v>10</v>
      </c>
      <c r="G574" s="212" t="s">
        <v>10</v>
      </c>
      <c r="H574" s="201" t="s">
        <v>10</v>
      </c>
      <c r="I574" s="198">
        <v>3</v>
      </c>
      <c r="J574" s="215">
        <f t="shared" si="31"/>
        <v>3</v>
      </c>
    </row>
    <row r="575" spans="1:10" x14ac:dyDescent="0.35">
      <c r="A575" s="139">
        <v>45061</v>
      </c>
      <c r="B575" s="106" t="s">
        <v>43</v>
      </c>
      <c r="C575" s="201" t="s">
        <v>10</v>
      </c>
      <c r="D575" s="202">
        <v>16</v>
      </c>
      <c r="E575" s="198">
        <v>345</v>
      </c>
      <c r="F575" s="198">
        <v>2</v>
      </c>
      <c r="G575" s="212" t="s">
        <v>10</v>
      </c>
      <c r="H575" s="201" t="s">
        <v>10</v>
      </c>
      <c r="I575" s="198">
        <v>1</v>
      </c>
      <c r="J575" s="215">
        <f t="shared" si="31"/>
        <v>364</v>
      </c>
    </row>
    <row r="576" spans="1:10" x14ac:dyDescent="0.35">
      <c r="A576" s="139">
        <v>45062</v>
      </c>
      <c r="B576" s="106" t="s">
        <v>40</v>
      </c>
      <c r="C576" s="201" t="s">
        <v>10</v>
      </c>
      <c r="D576" s="201" t="s">
        <v>10</v>
      </c>
      <c r="E576" s="201" t="s">
        <v>10</v>
      </c>
      <c r="F576" s="198">
        <v>1</v>
      </c>
      <c r="G576" s="212" t="s">
        <v>10</v>
      </c>
      <c r="H576" s="201" t="s">
        <v>10</v>
      </c>
      <c r="I576" s="198">
        <v>1</v>
      </c>
      <c r="J576" s="215">
        <f t="shared" si="31"/>
        <v>2</v>
      </c>
    </row>
    <row r="577" spans="1:10" x14ac:dyDescent="0.35">
      <c r="A577" s="139">
        <v>45063</v>
      </c>
      <c r="B577" s="106" t="s">
        <v>45</v>
      </c>
      <c r="C577" s="201" t="s">
        <v>10</v>
      </c>
      <c r="D577" s="202">
        <v>17</v>
      </c>
      <c r="E577" s="201" t="s">
        <v>10</v>
      </c>
      <c r="F577" s="201" t="s">
        <v>10</v>
      </c>
      <c r="G577" s="212" t="s">
        <v>10</v>
      </c>
      <c r="H577" s="201" t="s">
        <v>10</v>
      </c>
      <c r="I577" s="201" t="s">
        <v>10</v>
      </c>
      <c r="J577" s="215">
        <f t="shared" si="31"/>
        <v>17</v>
      </c>
    </row>
    <row r="578" spans="1:10" x14ac:dyDescent="0.35">
      <c r="A578" s="139">
        <v>45064</v>
      </c>
      <c r="B578" s="106" t="s">
        <v>41</v>
      </c>
      <c r="C578" s="201" t="s">
        <v>10</v>
      </c>
      <c r="D578" s="201" t="s">
        <v>10</v>
      </c>
      <c r="E578" s="201" t="s">
        <v>10</v>
      </c>
      <c r="F578" s="198">
        <v>65</v>
      </c>
      <c r="G578" s="212" t="s">
        <v>10</v>
      </c>
      <c r="H578" s="201" t="s">
        <v>10</v>
      </c>
      <c r="I578" s="198">
        <v>114</v>
      </c>
      <c r="J578" s="215">
        <f t="shared" si="31"/>
        <v>179</v>
      </c>
    </row>
    <row r="579" spans="1:10" x14ac:dyDescent="0.35">
      <c r="A579" s="140">
        <v>45065</v>
      </c>
      <c r="B579" s="134" t="s">
        <v>42</v>
      </c>
      <c r="C579" s="213">
        <f t="shared" ref="C579:I579" si="32">SUM(C561:C578)</f>
        <v>1028</v>
      </c>
      <c r="D579" s="213">
        <f t="shared" si="32"/>
        <v>2268</v>
      </c>
      <c r="E579" s="213">
        <f t="shared" si="32"/>
        <v>2658</v>
      </c>
      <c r="F579" s="213">
        <f t="shared" si="32"/>
        <v>999</v>
      </c>
      <c r="G579" s="222" t="s">
        <v>10</v>
      </c>
      <c r="H579" s="213">
        <f t="shared" si="32"/>
        <v>46</v>
      </c>
      <c r="I579" s="213">
        <f t="shared" si="32"/>
        <v>301</v>
      </c>
      <c r="J579" s="234">
        <f>+C579+D579+E579+F579+H579+I579</f>
        <v>7300</v>
      </c>
    </row>
    <row r="580" spans="1:10" x14ac:dyDescent="0.35">
      <c r="A580" s="139">
        <v>45078</v>
      </c>
      <c r="B580" s="106" t="s">
        <v>26</v>
      </c>
      <c r="C580" s="197">
        <v>294</v>
      </c>
      <c r="D580" s="197">
        <v>618</v>
      </c>
      <c r="E580" s="214">
        <v>579</v>
      </c>
      <c r="F580" s="214">
        <v>132</v>
      </c>
      <c r="G580" s="212" t="s">
        <v>10</v>
      </c>
      <c r="H580" s="214">
        <v>25</v>
      </c>
      <c r="I580" s="214">
        <v>52</v>
      </c>
      <c r="J580" s="215">
        <f>+SUM(C580:I580)</f>
        <v>1700</v>
      </c>
    </row>
    <row r="581" spans="1:10" x14ac:dyDescent="0.35">
      <c r="A581" s="139">
        <v>45079</v>
      </c>
      <c r="B581" s="106" t="s">
        <v>27</v>
      </c>
      <c r="C581" s="202">
        <v>275</v>
      </c>
      <c r="D581" s="202">
        <v>315</v>
      </c>
      <c r="E581" s="198">
        <v>927</v>
      </c>
      <c r="F581" s="198">
        <v>412</v>
      </c>
      <c r="G581" s="212" t="s">
        <v>10</v>
      </c>
      <c r="H581" s="198">
        <v>18</v>
      </c>
      <c r="I581" s="198">
        <v>129</v>
      </c>
      <c r="J581" s="215">
        <f t="shared" ref="J581:J598" si="33">+SUM(C581:I581)</f>
        <v>2076</v>
      </c>
    </row>
    <row r="582" spans="1:10" x14ac:dyDescent="0.35">
      <c r="A582" s="139">
        <v>45080</v>
      </c>
      <c r="B582" s="106" t="s">
        <v>28</v>
      </c>
      <c r="C582" s="202">
        <v>7</v>
      </c>
      <c r="D582" s="202">
        <v>53</v>
      </c>
      <c r="E582" s="198">
        <v>38</v>
      </c>
      <c r="F582" s="198">
        <v>3</v>
      </c>
      <c r="G582" s="212" t="s">
        <v>10</v>
      </c>
      <c r="H582" s="201" t="s">
        <v>10</v>
      </c>
      <c r="I582" s="201" t="s">
        <v>10</v>
      </c>
      <c r="J582" s="215">
        <f t="shared" si="33"/>
        <v>101</v>
      </c>
    </row>
    <row r="583" spans="1:10" x14ac:dyDescent="0.35">
      <c r="A583" s="139">
        <v>45081</v>
      </c>
      <c r="B583" s="106" t="s">
        <v>29</v>
      </c>
      <c r="C583" s="202">
        <v>12</v>
      </c>
      <c r="D583" s="202">
        <v>55</v>
      </c>
      <c r="E583" s="198">
        <v>36</v>
      </c>
      <c r="F583" s="202">
        <v>1</v>
      </c>
      <c r="G583" s="212" t="s">
        <v>10</v>
      </c>
      <c r="H583" s="201" t="s">
        <v>10</v>
      </c>
      <c r="I583" s="201" t="s">
        <v>10</v>
      </c>
      <c r="J583" s="215">
        <f t="shared" si="33"/>
        <v>104</v>
      </c>
    </row>
    <row r="584" spans="1:10" x14ac:dyDescent="0.35">
      <c r="A584" s="139">
        <v>45082</v>
      </c>
      <c r="B584" s="106" t="s">
        <v>30</v>
      </c>
      <c r="C584" s="202">
        <v>154</v>
      </c>
      <c r="D584" s="202">
        <v>58</v>
      </c>
      <c r="E584" s="198">
        <v>106</v>
      </c>
      <c r="F584" s="198">
        <v>29</v>
      </c>
      <c r="G584" s="212" t="s">
        <v>10</v>
      </c>
      <c r="H584" s="201" t="s">
        <v>10</v>
      </c>
      <c r="I584" s="198">
        <v>9</v>
      </c>
      <c r="J584" s="215">
        <f t="shared" si="33"/>
        <v>356</v>
      </c>
    </row>
    <row r="585" spans="1:10" x14ac:dyDescent="0.35">
      <c r="A585" s="139">
        <v>45083</v>
      </c>
      <c r="B585" s="106" t="s">
        <v>31</v>
      </c>
      <c r="C585" s="202">
        <v>3</v>
      </c>
      <c r="D585" s="202">
        <v>53</v>
      </c>
      <c r="E585" s="198">
        <v>33</v>
      </c>
      <c r="F585" s="198">
        <v>2</v>
      </c>
      <c r="G585" s="212" t="s">
        <v>10</v>
      </c>
      <c r="H585" s="201" t="s">
        <v>10</v>
      </c>
      <c r="I585" s="198">
        <v>3</v>
      </c>
      <c r="J585" s="215">
        <f t="shared" si="33"/>
        <v>94</v>
      </c>
    </row>
    <row r="586" spans="1:10" x14ac:dyDescent="0.35">
      <c r="A586" s="139">
        <v>45084</v>
      </c>
      <c r="B586" s="106" t="s">
        <v>32</v>
      </c>
      <c r="C586" s="202">
        <v>126</v>
      </c>
      <c r="D586" s="201" t="s">
        <v>10</v>
      </c>
      <c r="E586" s="201" t="s">
        <v>10</v>
      </c>
      <c r="F586" s="201" t="s">
        <v>10</v>
      </c>
      <c r="G586" s="212" t="s">
        <v>10</v>
      </c>
      <c r="H586" s="201" t="s">
        <v>10</v>
      </c>
      <c r="I586" s="201" t="s">
        <v>10</v>
      </c>
      <c r="J586" s="215">
        <f t="shared" si="33"/>
        <v>126</v>
      </c>
    </row>
    <row r="587" spans="1:10" x14ac:dyDescent="0.35">
      <c r="A587" s="139">
        <v>45085</v>
      </c>
      <c r="B587" s="106" t="s">
        <v>33</v>
      </c>
      <c r="C587" s="202">
        <v>27</v>
      </c>
      <c r="D587" s="202">
        <v>48</v>
      </c>
      <c r="E587" s="198">
        <v>218</v>
      </c>
      <c r="F587" s="198">
        <v>12</v>
      </c>
      <c r="G587" s="212" t="s">
        <v>10</v>
      </c>
      <c r="H587" s="208"/>
      <c r="I587" s="198">
        <v>4</v>
      </c>
      <c r="J587" s="215">
        <f t="shared" si="33"/>
        <v>309</v>
      </c>
    </row>
    <row r="588" spans="1:10" x14ac:dyDescent="0.35">
      <c r="A588" s="139">
        <v>45086</v>
      </c>
      <c r="B588" s="106" t="s">
        <v>34</v>
      </c>
      <c r="C588" s="202">
        <v>27</v>
      </c>
      <c r="D588" s="202">
        <v>99</v>
      </c>
      <c r="E588" s="198">
        <v>77</v>
      </c>
      <c r="F588" s="201" t="s">
        <v>10</v>
      </c>
      <c r="G588" s="212" t="s">
        <v>10</v>
      </c>
      <c r="H588" s="201" t="s">
        <v>10</v>
      </c>
      <c r="I588" s="201" t="s">
        <v>10</v>
      </c>
      <c r="J588" s="215">
        <f t="shared" si="33"/>
        <v>203</v>
      </c>
    </row>
    <row r="589" spans="1:10" x14ac:dyDescent="0.35">
      <c r="A589" s="139">
        <v>45087</v>
      </c>
      <c r="B589" s="106" t="s">
        <v>35</v>
      </c>
      <c r="C589" s="202">
        <v>103</v>
      </c>
      <c r="D589" s="202">
        <v>145</v>
      </c>
      <c r="E589" s="198">
        <v>83</v>
      </c>
      <c r="F589" s="198">
        <v>18</v>
      </c>
      <c r="G589" s="212" t="s">
        <v>10</v>
      </c>
      <c r="H589" s="201" t="s">
        <v>10</v>
      </c>
      <c r="I589" s="201" t="s">
        <v>10</v>
      </c>
      <c r="J589" s="215">
        <f t="shared" si="33"/>
        <v>349</v>
      </c>
    </row>
    <row r="590" spans="1:10" x14ac:dyDescent="0.35">
      <c r="A590" s="139">
        <v>45088</v>
      </c>
      <c r="B590" s="106" t="s">
        <v>44</v>
      </c>
      <c r="C590" s="202">
        <v>10</v>
      </c>
      <c r="D590" s="202">
        <v>256</v>
      </c>
      <c r="E590" s="198">
        <v>415</v>
      </c>
      <c r="F590" s="198">
        <v>468</v>
      </c>
      <c r="G590" s="212" t="s">
        <v>10</v>
      </c>
      <c r="H590" s="198">
        <v>2</v>
      </c>
      <c r="I590" s="198">
        <v>20</v>
      </c>
      <c r="J590" s="215">
        <f t="shared" si="33"/>
        <v>1171</v>
      </c>
    </row>
    <row r="591" spans="1:10" x14ac:dyDescent="0.35">
      <c r="A591" s="139">
        <v>45089</v>
      </c>
      <c r="B591" s="106" t="s">
        <v>36</v>
      </c>
      <c r="C591" s="201" t="s">
        <v>10</v>
      </c>
      <c r="D591" s="201" t="s">
        <v>10</v>
      </c>
      <c r="E591" s="198">
        <v>59</v>
      </c>
      <c r="F591" s="201" t="s">
        <v>10</v>
      </c>
      <c r="G591" s="212" t="s">
        <v>10</v>
      </c>
      <c r="H591" s="201" t="s">
        <v>10</v>
      </c>
      <c r="I591" s="201" t="s">
        <v>10</v>
      </c>
      <c r="J591" s="215">
        <f t="shared" si="33"/>
        <v>59</v>
      </c>
    </row>
    <row r="592" spans="1:10" x14ac:dyDescent="0.35">
      <c r="A592" s="139">
        <v>45090</v>
      </c>
      <c r="B592" s="106" t="s">
        <v>37</v>
      </c>
      <c r="C592" s="201" t="s">
        <v>10</v>
      </c>
      <c r="D592" s="201" t="s">
        <v>10</v>
      </c>
      <c r="E592" s="198">
        <v>3</v>
      </c>
      <c r="F592" s="201" t="s">
        <v>10</v>
      </c>
      <c r="G592" s="212" t="s">
        <v>10</v>
      </c>
      <c r="H592" s="201" t="s">
        <v>10</v>
      </c>
      <c r="I592" s="201" t="s">
        <v>10</v>
      </c>
      <c r="J592" s="215">
        <f t="shared" si="33"/>
        <v>3</v>
      </c>
    </row>
    <row r="593" spans="1:12" x14ac:dyDescent="0.35">
      <c r="A593" s="139">
        <v>45091</v>
      </c>
      <c r="B593" s="106" t="s">
        <v>39</v>
      </c>
      <c r="C593" s="201" t="s">
        <v>10</v>
      </c>
      <c r="D593" s="201" t="s">
        <v>10</v>
      </c>
      <c r="E593" s="201" t="s">
        <v>10</v>
      </c>
      <c r="F593" s="201" t="s">
        <v>10</v>
      </c>
      <c r="G593" s="212" t="s">
        <v>10</v>
      </c>
      <c r="H593" s="201" t="s">
        <v>10</v>
      </c>
      <c r="I593" s="198">
        <v>2</v>
      </c>
      <c r="J593" s="215">
        <f t="shared" si="33"/>
        <v>2</v>
      </c>
    </row>
    <row r="594" spans="1:12" x14ac:dyDescent="0.35">
      <c r="A594" s="139">
        <v>45092</v>
      </c>
      <c r="B594" s="106" t="s">
        <v>43</v>
      </c>
      <c r="C594" s="201" t="s">
        <v>10</v>
      </c>
      <c r="D594" s="202">
        <v>519</v>
      </c>
      <c r="E594" s="198">
        <v>57</v>
      </c>
      <c r="F594" s="201" t="s">
        <v>10</v>
      </c>
      <c r="G594" s="212" t="s">
        <v>10</v>
      </c>
      <c r="H594" s="201" t="s">
        <v>10</v>
      </c>
      <c r="I594" s="198">
        <v>2</v>
      </c>
      <c r="J594" s="215">
        <f t="shared" si="33"/>
        <v>578</v>
      </c>
    </row>
    <row r="595" spans="1:12" x14ac:dyDescent="0.35">
      <c r="A595" s="139">
        <v>45093</v>
      </c>
      <c r="B595" s="106" t="s">
        <v>40</v>
      </c>
      <c r="C595" s="201" t="s">
        <v>10</v>
      </c>
      <c r="D595" s="201" t="s">
        <v>10</v>
      </c>
      <c r="E595" s="198">
        <v>2</v>
      </c>
      <c r="F595" s="201" t="s">
        <v>10</v>
      </c>
      <c r="G595" s="212" t="s">
        <v>10</v>
      </c>
      <c r="H595" s="201" t="s">
        <v>10</v>
      </c>
      <c r="I595" s="201" t="s">
        <v>10</v>
      </c>
      <c r="J595" s="215">
        <f t="shared" si="33"/>
        <v>2</v>
      </c>
      <c r="L595" s="204"/>
    </row>
    <row r="596" spans="1:12" x14ac:dyDescent="0.35">
      <c r="A596" s="139">
        <v>45094</v>
      </c>
      <c r="B596" s="106" t="s">
        <v>45</v>
      </c>
      <c r="C596" s="201" t="s">
        <v>10</v>
      </c>
      <c r="D596" s="202">
        <v>18</v>
      </c>
      <c r="E596" s="198">
        <v>4</v>
      </c>
      <c r="F596" s="198">
        <v>2</v>
      </c>
      <c r="G596" s="212" t="s">
        <v>10</v>
      </c>
      <c r="H596" s="201" t="s">
        <v>10</v>
      </c>
      <c r="I596" s="201" t="s">
        <v>10</v>
      </c>
      <c r="J596" s="215">
        <f t="shared" si="33"/>
        <v>24</v>
      </c>
    </row>
    <row r="597" spans="1:12" x14ac:dyDescent="0.35">
      <c r="A597" s="139">
        <v>45095</v>
      </c>
      <c r="B597" s="106" t="s">
        <v>41</v>
      </c>
      <c r="C597" s="201" t="s">
        <v>10</v>
      </c>
      <c r="D597" s="201" t="s">
        <v>10</v>
      </c>
      <c r="E597" s="201" t="s">
        <v>10</v>
      </c>
      <c r="F597" s="198">
        <v>47</v>
      </c>
      <c r="G597" s="212" t="s">
        <v>10</v>
      </c>
      <c r="H597" s="208"/>
      <c r="I597" s="198">
        <v>81</v>
      </c>
      <c r="J597" s="215">
        <f t="shared" si="33"/>
        <v>128</v>
      </c>
    </row>
    <row r="598" spans="1:12" x14ac:dyDescent="0.35">
      <c r="A598" s="140">
        <v>45096</v>
      </c>
      <c r="B598" s="134" t="s">
        <v>42</v>
      </c>
      <c r="C598" s="213">
        <f t="shared" ref="C598:I598" si="34">SUM(C580:C597)</f>
        <v>1038</v>
      </c>
      <c r="D598" s="213">
        <f t="shared" si="34"/>
        <v>2237</v>
      </c>
      <c r="E598" s="213">
        <f t="shared" si="34"/>
        <v>2637</v>
      </c>
      <c r="F598" s="213">
        <f t="shared" si="34"/>
        <v>1126</v>
      </c>
      <c r="G598" s="222" t="s">
        <v>10</v>
      </c>
      <c r="H598" s="213">
        <f t="shared" si="34"/>
        <v>45</v>
      </c>
      <c r="I598" s="213">
        <f t="shared" si="34"/>
        <v>302</v>
      </c>
      <c r="J598" s="216">
        <f t="shared" si="33"/>
        <v>7385</v>
      </c>
    </row>
    <row r="599" spans="1:12" x14ac:dyDescent="0.35">
      <c r="A599" s="126"/>
      <c r="B599" s="127" t="s">
        <v>12</v>
      </c>
      <c r="C599" s="242">
        <f>+SUM(C560+C579+C598)</f>
        <v>3068</v>
      </c>
      <c r="D599" s="242">
        <f t="shared" ref="D599:I599" si="35">+SUM(D560+D579+D598)</f>
        <v>6364</v>
      </c>
      <c r="E599" s="242">
        <f t="shared" si="35"/>
        <v>7579</v>
      </c>
      <c r="F599" s="242">
        <f t="shared" si="35"/>
        <v>2906</v>
      </c>
      <c r="G599" s="220" t="s">
        <v>10</v>
      </c>
      <c r="H599" s="242">
        <f t="shared" si="35"/>
        <v>145</v>
      </c>
      <c r="I599" s="242">
        <f t="shared" si="35"/>
        <v>859</v>
      </c>
      <c r="J599" s="223">
        <f>+SUM(C599:I599)</f>
        <v>20921</v>
      </c>
    </row>
    <row r="600" spans="1:12" x14ac:dyDescent="0.35">
      <c r="A600" s="139">
        <v>45108</v>
      </c>
      <c r="B600" s="106" t="s">
        <v>26</v>
      </c>
      <c r="C600" s="197">
        <v>333</v>
      </c>
      <c r="D600" s="197">
        <v>865</v>
      </c>
      <c r="E600" s="214">
        <v>498</v>
      </c>
      <c r="F600" s="214">
        <v>100</v>
      </c>
      <c r="G600" s="212" t="s">
        <v>10</v>
      </c>
      <c r="H600" s="214">
        <v>19</v>
      </c>
      <c r="I600" s="214">
        <v>26</v>
      </c>
      <c r="J600" s="215">
        <f>+SUM(C600:I600)</f>
        <v>1841</v>
      </c>
    </row>
    <row r="601" spans="1:12" x14ac:dyDescent="0.35">
      <c r="A601" s="139">
        <v>45109</v>
      </c>
      <c r="B601" s="106" t="s">
        <v>27</v>
      </c>
      <c r="C601" s="202">
        <v>331</v>
      </c>
      <c r="D601" s="202">
        <v>378</v>
      </c>
      <c r="E601" s="198">
        <v>572</v>
      </c>
      <c r="F601" s="198">
        <v>322</v>
      </c>
      <c r="G601" s="212" t="s">
        <v>10</v>
      </c>
      <c r="H601" s="198">
        <v>16</v>
      </c>
      <c r="I601" s="198">
        <v>86</v>
      </c>
      <c r="J601" s="215">
        <f t="shared" ref="J601:J617" si="36">+SUM(C601:I601)</f>
        <v>1705</v>
      </c>
    </row>
    <row r="602" spans="1:12" x14ac:dyDescent="0.35">
      <c r="A602" s="139">
        <v>45110</v>
      </c>
      <c r="B602" s="106" t="s">
        <v>28</v>
      </c>
      <c r="C602" s="202">
        <v>16</v>
      </c>
      <c r="D602" s="202">
        <v>58</v>
      </c>
      <c r="E602" s="198">
        <v>67</v>
      </c>
      <c r="F602" s="198">
        <v>3</v>
      </c>
      <c r="G602" s="212" t="s">
        <v>10</v>
      </c>
      <c r="H602" s="201" t="s">
        <v>10</v>
      </c>
      <c r="I602" s="201" t="s">
        <v>10</v>
      </c>
      <c r="J602" s="215">
        <f t="shared" si="36"/>
        <v>144</v>
      </c>
    </row>
    <row r="603" spans="1:12" x14ac:dyDescent="0.35">
      <c r="A603" s="139">
        <v>45111</v>
      </c>
      <c r="B603" s="106" t="s">
        <v>29</v>
      </c>
      <c r="C603" s="202">
        <v>17</v>
      </c>
      <c r="D603" s="202">
        <v>40</v>
      </c>
      <c r="E603" s="198">
        <v>20</v>
      </c>
      <c r="F603" s="201" t="s">
        <v>10</v>
      </c>
      <c r="G603" s="212" t="s">
        <v>10</v>
      </c>
      <c r="H603" s="201" t="s">
        <v>10</v>
      </c>
      <c r="I603" s="201" t="s">
        <v>10</v>
      </c>
      <c r="J603" s="215">
        <f t="shared" si="36"/>
        <v>77</v>
      </c>
    </row>
    <row r="604" spans="1:12" x14ac:dyDescent="0.35">
      <c r="A604" s="139">
        <v>45112</v>
      </c>
      <c r="B604" s="106" t="s">
        <v>30</v>
      </c>
      <c r="C604" s="201" t="s">
        <v>10</v>
      </c>
      <c r="D604" s="201" t="s">
        <v>10</v>
      </c>
      <c r="E604" s="198">
        <v>164</v>
      </c>
      <c r="F604" s="198">
        <v>30</v>
      </c>
      <c r="G604" s="219">
        <v>9</v>
      </c>
      <c r="H604" s="201" t="s">
        <v>10</v>
      </c>
      <c r="I604" s="198">
        <v>16</v>
      </c>
      <c r="J604" s="215">
        <f t="shared" si="36"/>
        <v>219</v>
      </c>
    </row>
    <row r="605" spans="1:12" x14ac:dyDescent="0.35">
      <c r="A605" s="139">
        <v>45113</v>
      </c>
      <c r="B605" s="106" t="s">
        <v>31</v>
      </c>
      <c r="C605" s="202">
        <v>3</v>
      </c>
      <c r="D605" s="202">
        <v>34</v>
      </c>
      <c r="E605" s="198">
        <v>27</v>
      </c>
      <c r="F605" s="198">
        <v>2</v>
      </c>
      <c r="G605" s="212" t="s">
        <v>10</v>
      </c>
      <c r="H605" s="202">
        <v>7</v>
      </c>
      <c r="I605" s="208" t="s">
        <v>10</v>
      </c>
      <c r="J605" s="215">
        <f t="shared" si="36"/>
        <v>73</v>
      </c>
    </row>
    <row r="606" spans="1:12" x14ac:dyDescent="0.35">
      <c r="A606" s="139">
        <v>45114</v>
      </c>
      <c r="B606" s="106" t="s">
        <v>32</v>
      </c>
      <c r="C606" s="202">
        <v>254</v>
      </c>
      <c r="D606" s="201" t="s">
        <v>10</v>
      </c>
      <c r="E606" s="201" t="s">
        <v>10</v>
      </c>
      <c r="F606" s="201" t="s">
        <v>10</v>
      </c>
      <c r="G606" s="212" t="s">
        <v>10</v>
      </c>
      <c r="H606" s="201" t="s">
        <v>10</v>
      </c>
      <c r="I606" s="201" t="s">
        <v>10</v>
      </c>
      <c r="J606" s="215">
        <f t="shared" si="36"/>
        <v>254</v>
      </c>
    </row>
    <row r="607" spans="1:12" x14ac:dyDescent="0.35">
      <c r="A607" s="139">
        <v>45115</v>
      </c>
      <c r="B607" s="106" t="s">
        <v>33</v>
      </c>
      <c r="C607" s="202">
        <v>21</v>
      </c>
      <c r="D607" s="202">
        <v>67</v>
      </c>
      <c r="E607" s="198">
        <v>206</v>
      </c>
      <c r="F607" s="198">
        <v>13</v>
      </c>
      <c r="G607" s="212" t="s">
        <v>10</v>
      </c>
      <c r="H607" s="208" t="s">
        <v>10</v>
      </c>
      <c r="I607" s="208" t="s">
        <v>10</v>
      </c>
      <c r="J607" s="215">
        <f t="shared" si="36"/>
        <v>307</v>
      </c>
    </row>
    <row r="608" spans="1:12" x14ac:dyDescent="0.35">
      <c r="A608" s="139">
        <v>45116</v>
      </c>
      <c r="B608" s="106" t="s">
        <v>34</v>
      </c>
      <c r="C608" s="202">
        <v>40</v>
      </c>
      <c r="D608" s="202">
        <v>87</v>
      </c>
      <c r="E608" s="198">
        <v>59</v>
      </c>
      <c r="F608" s="202">
        <v>6</v>
      </c>
      <c r="G608" s="212" t="s">
        <v>10</v>
      </c>
      <c r="H608" s="201" t="s">
        <v>10</v>
      </c>
      <c r="I608" s="201" t="s">
        <v>10</v>
      </c>
      <c r="J608" s="215">
        <f t="shared" si="36"/>
        <v>192</v>
      </c>
    </row>
    <row r="609" spans="1:12" x14ac:dyDescent="0.35">
      <c r="A609" s="139">
        <v>45117</v>
      </c>
      <c r="B609" s="106" t="s">
        <v>35</v>
      </c>
      <c r="C609" s="202">
        <v>120</v>
      </c>
      <c r="D609" s="202">
        <v>120</v>
      </c>
      <c r="E609" s="198">
        <v>159</v>
      </c>
      <c r="F609" s="208" t="s">
        <v>10</v>
      </c>
      <c r="G609" s="212" t="s">
        <v>10</v>
      </c>
      <c r="H609" s="201" t="s">
        <v>10</v>
      </c>
      <c r="I609" s="201" t="s">
        <v>10</v>
      </c>
      <c r="J609" s="215">
        <f t="shared" si="36"/>
        <v>399</v>
      </c>
    </row>
    <row r="610" spans="1:12" x14ac:dyDescent="0.35">
      <c r="A610" s="139">
        <v>45118</v>
      </c>
      <c r="B610" s="106" t="s">
        <v>44</v>
      </c>
      <c r="C610" s="202">
        <v>10</v>
      </c>
      <c r="D610" s="202">
        <v>165</v>
      </c>
      <c r="E610" s="198">
        <v>231</v>
      </c>
      <c r="F610" s="198">
        <v>286</v>
      </c>
      <c r="G610" s="212" t="s">
        <v>10</v>
      </c>
      <c r="H610" s="208" t="s">
        <v>10</v>
      </c>
      <c r="I610" s="198">
        <v>12</v>
      </c>
      <c r="J610" s="215">
        <f t="shared" si="36"/>
        <v>704</v>
      </c>
    </row>
    <row r="611" spans="1:12" x14ac:dyDescent="0.35">
      <c r="A611" s="139">
        <v>45119</v>
      </c>
      <c r="B611" s="106" t="s">
        <v>36</v>
      </c>
      <c r="C611" s="201" t="s">
        <v>10</v>
      </c>
      <c r="D611" s="201" t="s">
        <v>10</v>
      </c>
      <c r="E611" s="198">
        <v>50</v>
      </c>
      <c r="F611" s="201" t="s">
        <v>10</v>
      </c>
      <c r="G611" s="212" t="s">
        <v>10</v>
      </c>
      <c r="H611" s="201" t="s">
        <v>10</v>
      </c>
      <c r="I611" s="201" t="s">
        <v>10</v>
      </c>
      <c r="J611" s="215">
        <f t="shared" si="36"/>
        <v>50</v>
      </c>
    </row>
    <row r="612" spans="1:12" x14ac:dyDescent="0.35">
      <c r="A612" s="139">
        <v>45120</v>
      </c>
      <c r="B612" s="106" t="s">
        <v>37</v>
      </c>
      <c r="C612" s="201" t="s">
        <v>10</v>
      </c>
      <c r="D612" s="201" t="s">
        <v>10</v>
      </c>
      <c r="E612" s="198">
        <v>6</v>
      </c>
      <c r="F612" s="201" t="s">
        <v>10</v>
      </c>
      <c r="G612" s="212" t="s">
        <v>10</v>
      </c>
      <c r="H612" s="201" t="s">
        <v>10</v>
      </c>
      <c r="I612" s="201" t="s">
        <v>10</v>
      </c>
      <c r="J612" s="215">
        <f t="shared" si="36"/>
        <v>6</v>
      </c>
    </row>
    <row r="613" spans="1:12" x14ac:dyDescent="0.35">
      <c r="A613" s="139">
        <v>45121</v>
      </c>
      <c r="B613" s="106" t="s">
        <v>39</v>
      </c>
      <c r="C613" s="201" t="s">
        <v>10</v>
      </c>
      <c r="D613" s="201" t="s">
        <v>10</v>
      </c>
      <c r="E613" s="201" t="s">
        <v>10</v>
      </c>
      <c r="F613" s="201" t="s">
        <v>10</v>
      </c>
      <c r="G613" s="212" t="s">
        <v>10</v>
      </c>
      <c r="H613" s="201" t="s">
        <v>10</v>
      </c>
      <c r="I613" s="198">
        <v>6</v>
      </c>
      <c r="J613" s="215">
        <f t="shared" si="36"/>
        <v>6</v>
      </c>
    </row>
    <row r="614" spans="1:12" x14ac:dyDescent="0.35">
      <c r="A614" s="139">
        <v>45122</v>
      </c>
      <c r="B614" s="106" t="s">
        <v>43</v>
      </c>
      <c r="C614" s="201" t="s">
        <v>10</v>
      </c>
      <c r="D614" s="202">
        <v>250</v>
      </c>
      <c r="E614" s="198">
        <v>276</v>
      </c>
      <c r="F614" s="201" t="s">
        <v>10</v>
      </c>
      <c r="G614" s="212" t="s">
        <v>10</v>
      </c>
      <c r="H614" s="201" t="s">
        <v>10</v>
      </c>
      <c r="I614" s="208" t="s">
        <v>10</v>
      </c>
      <c r="J614" s="215">
        <f t="shared" si="36"/>
        <v>526</v>
      </c>
    </row>
    <row r="615" spans="1:12" x14ac:dyDescent="0.35">
      <c r="A615" s="139">
        <v>45123</v>
      </c>
      <c r="B615" s="106" t="s">
        <v>40</v>
      </c>
      <c r="C615" s="201" t="s">
        <v>10</v>
      </c>
      <c r="D615" s="201" t="s">
        <v>10</v>
      </c>
      <c r="E615" s="208" t="s">
        <v>10</v>
      </c>
      <c r="F615" s="201" t="s">
        <v>10</v>
      </c>
      <c r="G615" s="212" t="s">
        <v>10</v>
      </c>
      <c r="H615" s="201" t="s">
        <v>10</v>
      </c>
      <c r="I615" s="201" t="s">
        <v>10</v>
      </c>
      <c r="J615" s="231" t="s">
        <v>10</v>
      </c>
      <c r="L615" s="204"/>
    </row>
    <row r="616" spans="1:12" x14ac:dyDescent="0.35">
      <c r="A616" s="139">
        <v>45124</v>
      </c>
      <c r="B616" s="106" t="s">
        <v>45</v>
      </c>
      <c r="C616" s="201" t="s">
        <v>10</v>
      </c>
      <c r="D616" s="201" t="s">
        <v>10</v>
      </c>
      <c r="E616" s="198">
        <v>2</v>
      </c>
      <c r="F616" s="208" t="s">
        <v>10</v>
      </c>
      <c r="G616" s="212" t="s">
        <v>10</v>
      </c>
      <c r="H616" s="201" t="s">
        <v>10</v>
      </c>
      <c r="I616" s="201" t="s">
        <v>10</v>
      </c>
      <c r="J616" s="215">
        <f t="shared" si="36"/>
        <v>2</v>
      </c>
    </row>
    <row r="617" spans="1:12" x14ac:dyDescent="0.35">
      <c r="A617" s="139">
        <v>45125</v>
      </c>
      <c r="B617" s="106" t="s">
        <v>41</v>
      </c>
      <c r="C617" s="201" t="s">
        <v>10</v>
      </c>
      <c r="D617" s="201" t="s">
        <v>10</v>
      </c>
      <c r="E617" s="201" t="s">
        <v>10</v>
      </c>
      <c r="F617" s="198">
        <v>20</v>
      </c>
      <c r="G617" s="212" t="s">
        <v>10</v>
      </c>
      <c r="H617" s="208" t="s">
        <v>10</v>
      </c>
      <c r="I617" s="198">
        <v>135</v>
      </c>
      <c r="J617" s="215">
        <f t="shared" si="36"/>
        <v>155</v>
      </c>
    </row>
    <row r="618" spans="1:12" x14ac:dyDescent="0.35">
      <c r="A618" s="140">
        <v>45126</v>
      </c>
      <c r="B618" s="134" t="s">
        <v>42</v>
      </c>
      <c r="C618" s="213">
        <f>SUM(C600:C617)</f>
        <v>1145</v>
      </c>
      <c r="D618" s="213">
        <f>SUM(D600:D617)</f>
        <v>2064</v>
      </c>
      <c r="E618" s="213">
        <f t="shared" ref="E618:I618" si="37">SUM(E600:E617)</f>
        <v>2337</v>
      </c>
      <c r="F618" s="213">
        <f t="shared" si="37"/>
        <v>782</v>
      </c>
      <c r="G618" s="213">
        <f>SUM(G604:G617)</f>
        <v>9</v>
      </c>
      <c r="H618" s="213">
        <f t="shared" si="37"/>
        <v>42</v>
      </c>
      <c r="I618" s="213">
        <f t="shared" si="37"/>
        <v>281</v>
      </c>
      <c r="J618" s="216">
        <f>+SUM(C618:I618)</f>
        <v>6660</v>
      </c>
    </row>
    <row r="619" spans="1:12" x14ac:dyDescent="0.35">
      <c r="A619" s="139">
        <v>45139</v>
      </c>
      <c r="B619" s="106" t="s">
        <v>26</v>
      </c>
      <c r="C619" s="197">
        <v>261</v>
      </c>
      <c r="D619" s="197">
        <v>746</v>
      </c>
      <c r="E619" s="214">
        <v>673</v>
      </c>
      <c r="F619" s="214">
        <v>72</v>
      </c>
      <c r="G619" s="214">
        <v>131</v>
      </c>
      <c r="H619" s="214">
        <v>7</v>
      </c>
      <c r="I619" s="214">
        <v>29</v>
      </c>
      <c r="J619" s="215">
        <f>+SUM(C619:I619)</f>
        <v>1919</v>
      </c>
    </row>
    <row r="620" spans="1:12" x14ac:dyDescent="0.35">
      <c r="A620" s="139">
        <v>45140</v>
      </c>
      <c r="B620" s="106" t="s">
        <v>27</v>
      </c>
      <c r="C620" s="202">
        <v>289</v>
      </c>
      <c r="D620" s="202">
        <v>423</v>
      </c>
      <c r="E620" s="198">
        <v>686</v>
      </c>
      <c r="F620" s="198">
        <v>249</v>
      </c>
      <c r="G620" s="198">
        <v>153</v>
      </c>
      <c r="H620" s="201" t="s">
        <v>10</v>
      </c>
      <c r="I620" s="198">
        <v>67</v>
      </c>
      <c r="J620" s="215">
        <f t="shared" ref="J620:J637" si="38">+SUM(C620:I620)</f>
        <v>1867</v>
      </c>
    </row>
    <row r="621" spans="1:12" x14ac:dyDescent="0.35">
      <c r="A621" s="139">
        <v>45141</v>
      </c>
      <c r="B621" s="106" t="s">
        <v>28</v>
      </c>
      <c r="C621" s="202">
        <v>12</v>
      </c>
      <c r="D621" s="202">
        <v>67</v>
      </c>
      <c r="E621" s="198">
        <v>28</v>
      </c>
      <c r="F621" s="208" t="s">
        <v>10</v>
      </c>
      <c r="G621" s="198">
        <v>8</v>
      </c>
      <c r="H621" s="201" t="s">
        <v>10</v>
      </c>
      <c r="I621" s="201" t="s">
        <v>10</v>
      </c>
      <c r="J621" s="215">
        <f t="shared" si="38"/>
        <v>115</v>
      </c>
    </row>
    <row r="622" spans="1:12" x14ac:dyDescent="0.35">
      <c r="A622" s="139">
        <v>45142</v>
      </c>
      <c r="B622" s="106" t="s">
        <v>29</v>
      </c>
      <c r="C622" s="202">
        <v>10</v>
      </c>
      <c r="D622" s="202">
        <v>35</v>
      </c>
      <c r="E622" s="198">
        <v>18</v>
      </c>
      <c r="F622" s="202">
        <v>4</v>
      </c>
      <c r="G622" s="202">
        <v>4</v>
      </c>
      <c r="H622" s="201" t="s">
        <v>10</v>
      </c>
      <c r="I622" s="201" t="s">
        <v>10</v>
      </c>
      <c r="J622" s="215">
        <f t="shared" si="38"/>
        <v>71</v>
      </c>
    </row>
    <row r="623" spans="1:12" x14ac:dyDescent="0.35">
      <c r="A623" s="139">
        <v>45143</v>
      </c>
      <c r="B623" s="106" t="s">
        <v>30</v>
      </c>
      <c r="C623" s="202">
        <v>161</v>
      </c>
      <c r="D623" s="202">
        <v>93</v>
      </c>
      <c r="E623" s="198">
        <v>101</v>
      </c>
      <c r="F623" s="208" t="s">
        <v>10</v>
      </c>
      <c r="G623" s="198">
        <v>5</v>
      </c>
      <c r="H623" s="201" t="s">
        <v>10</v>
      </c>
      <c r="I623" s="198">
        <v>2</v>
      </c>
      <c r="J623" s="215">
        <f t="shared" si="38"/>
        <v>362</v>
      </c>
    </row>
    <row r="624" spans="1:12" x14ac:dyDescent="0.35">
      <c r="A624" s="139">
        <v>45144</v>
      </c>
      <c r="B624" s="106" t="s">
        <v>31</v>
      </c>
      <c r="C624" s="202">
        <v>2</v>
      </c>
      <c r="D624" s="202">
        <v>31</v>
      </c>
      <c r="E624" s="198">
        <v>29</v>
      </c>
      <c r="F624" s="208" t="s">
        <v>10</v>
      </c>
      <c r="G624" s="198">
        <v>6</v>
      </c>
      <c r="H624" s="202">
        <v>3</v>
      </c>
      <c r="I624" s="198">
        <v>4</v>
      </c>
      <c r="J624" s="215">
        <f t="shared" si="38"/>
        <v>75</v>
      </c>
    </row>
    <row r="625" spans="1:10" x14ac:dyDescent="0.35">
      <c r="A625" s="139">
        <v>45145</v>
      </c>
      <c r="B625" s="106" t="s">
        <v>32</v>
      </c>
      <c r="C625" s="202">
        <v>92</v>
      </c>
      <c r="D625" s="201" t="s">
        <v>10</v>
      </c>
      <c r="E625" s="201" t="s">
        <v>10</v>
      </c>
      <c r="F625" s="201" t="s">
        <v>10</v>
      </c>
      <c r="G625" s="201" t="s">
        <v>10</v>
      </c>
      <c r="H625" s="201" t="s">
        <v>10</v>
      </c>
      <c r="I625" s="201" t="s">
        <v>10</v>
      </c>
      <c r="J625" s="215">
        <f t="shared" si="38"/>
        <v>92</v>
      </c>
    </row>
    <row r="626" spans="1:10" x14ac:dyDescent="0.35">
      <c r="A626" s="139">
        <v>45146</v>
      </c>
      <c r="B626" s="106" t="s">
        <v>33</v>
      </c>
      <c r="C626" s="202">
        <v>27</v>
      </c>
      <c r="D626" s="202">
        <v>54</v>
      </c>
      <c r="E626" s="198">
        <v>202</v>
      </c>
      <c r="F626" s="198">
        <v>9</v>
      </c>
      <c r="G626" s="198">
        <v>13</v>
      </c>
      <c r="H626" s="201" t="s">
        <v>10</v>
      </c>
      <c r="I626" s="201" t="s">
        <v>10</v>
      </c>
      <c r="J626" s="215">
        <f t="shared" si="38"/>
        <v>305</v>
      </c>
    </row>
    <row r="627" spans="1:10" x14ac:dyDescent="0.35">
      <c r="A627" s="139">
        <v>45147</v>
      </c>
      <c r="B627" s="106" t="s">
        <v>34</v>
      </c>
      <c r="C627" s="202">
        <v>44</v>
      </c>
      <c r="D627" s="202">
        <v>82</v>
      </c>
      <c r="E627" s="198">
        <v>51</v>
      </c>
      <c r="F627" s="202">
        <v>19</v>
      </c>
      <c r="G627" s="202">
        <v>8</v>
      </c>
      <c r="H627" s="201" t="s">
        <v>10</v>
      </c>
      <c r="I627" s="201" t="s">
        <v>10</v>
      </c>
      <c r="J627" s="215">
        <f t="shared" si="38"/>
        <v>204</v>
      </c>
    </row>
    <row r="628" spans="1:10" x14ac:dyDescent="0.35">
      <c r="A628" s="139">
        <v>45148</v>
      </c>
      <c r="B628" s="106" t="s">
        <v>35</v>
      </c>
      <c r="C628" s="202">
        <v>108</v>
      </c>
      <c r="D628" s="202">
        <v>152</v>
      </c>
      <c r="E628" s="198">
        <v>95</v>
      </c>
      <c r="F628" s="208" t="s">
        <v>10</v>
      </c>
      <c r="G628" s="198">
        <v>8</v>
      </c>
      <c r="H628" s="202">
        <v>1</v>
      </c>
      <c r="I628" s="201" t="s">
        <v>10</v>
      </c>
      <c r="J628" s="215">
        <f t="shared" si="38"/>
        <v>364</v>
      </c>
    </row>
    <row r="629" spans="1:10" x14ac:dyDescent="0.35">
      <c r="A629" s="139">
        <v>45149</v>
      </c>
      <c r="B629" s="106" t="s">
        <v>44</v>
      </c>
      <c r="C629" s="202">
        <v>17</v>
      </c>
      <c r="D629" s="202">
        <v>99</v>
      </c>
      <c r="E629" s="198">
        <v>231</v>
      </c>
      <c r="F629" s="198">
        <v>325</v>
      </c>
      <c r="G629" s="198">
        <v>79</v>
      </c>
      <c r="H629" s="198">
        <v>10</v>
      </c>
      <c r="I629" s="198">
        <v>13</v>
      </c>
      <c r="J629" s="215">
        <f t="shared" si="38"/>
        <v>774</v>
      </c>
    </row>
    <row r="630" spans="1:10" x14ac:dyDescent="0.35">
      <c r="A630" s="139">
        <v>45150</v>
      </c>
      <c r="B630" s="106" t="s">
        <v>36</v>
      </c>
      <c r="C630" s="201" t="s">
        <v>10</v>
      </c>
      <c r="D630" s="201" t="s">
        <v>10</v>
      </c>
      <c r="E630" s="198">
        <v>74</v>
      </c>
      <c r="F630" s="201" t="s">
        <v>10</v>
      </c>
      <c r="G630" s="201" t="s">
        <v>10</v>
      </c>
      <c r="H630" s="201" t="s">
        <v>10</v>
      </c>
      <c r="I630" s="201" t="s">
        <v>10</v>
      </c>
      <c r="J630" s="215">
        <f t="shared" si="38"/>
        <v>74</v>
      </c>
    </row>
    <row r="631" spans="1:10" x14ac:dyDescent="0.35">
      <c r="A631" s="139">
        <v>45151</v>
      </c>
      <c r="B631" s="106" t="s">
        <v>37</v>
      </c>
      <c r="C631" s="201" t="s">
        <v>10</v>
      </c>
      <c r="D631" s="201" t="s">
        <v>10</v>
      </c>
      <c r="E631" s="198">
        <v>4</v>
      </c>
      <c r="F631" s="201" t="s">
        <v>10</v>
      </c>
      <c r="G631" s="201" t="s">
        <v>10</v>
      </c>
      <c r="H631" s="201" t="s">
        <v>10</v>
      </c>
      <c r="I631" s="201" t="s">
        <v>10</v>
      </c>
      <c r="J631" s="215">
        <f t="shared" si="38"/>
        <v>4</v>
      </c>
    </row>
    <row r="632" spans="1:10" x14ac:dyDescent="0.35">
      <c r="A632" s="139">
        <v>45152</v>
      </c>
      <c r="B632" s="106" t="s">
        <v>39</v>
      </c>
      <c r="C632" s="201" t="s">
        <v>10</v>
      </c>
      <c r="D632" s="201" t="s">
        <v>10</v>
      </c>
      <c r="E632" s="201" t="s">
        <v>10</v>
      </c>
      <c r="F632" s="201" t="s">
        <v>10</v>
      </c>
      <c r="G632" s="201" t="s">
        <v>10</v>
      </c>
      <c r="H632" s="201" t="s">
        <v>10</v>
      </c>
      <c r="I632" s="201" t="s">
        <v>10</v>
      </c>
      <c r="J632" s="231" t="s">
        <v>10</v>
      </c>
    </row>
    <row r="633" spans="1:10" x14ac:dyDescent="0.35">
      <c r="A633" s="139">
        <v>45153</v>
      </c>
      <c r="B633" s="106" t="s">
        <v>43</v>
      </c>
      <c r="C633" s="201" t="s">
        <v>10</v>
      </c>
      <c r="D633" s="202">
        <v>205</v>
      </c>
      <c r="E633" s="208" t="s">
        <v>10</v>
      </c>
      <c r="F633" s="201" t="s">
        <v>10</v>
      </c>
      <c r="G633" s="201" t="s">
        <v>10</v>
      </c>
      <c r="H633" s="201" t="s">
        <v>10</v>
      </c>
      <c r="I633" s="201" t="s">
        <v>10</v>
      </c>
      <c r="J633" s="215">
        <f t="shared" si="38"/>
        <v>205</v>
      </c>
    </row>
    <row r="634" spans="1:10" x14ac:dyDescent="0.35">
      <c r="A634" s="139">
        <v>45154</v>
      </c>
      <c r="B634" s="106" t="s">
        <v>40</v>
      </c>
      <c r="C634" s="201" t="s">
        <v>10</v>
      </c>
      <c r="D634" s="201" t="s">
        <v>10</v>
      </c>
      <c r="E634" s="208" t="s">
        <v>10</v>
      </c>
      <c r="F634" s="202">
        <v>1</v>
      </c>
      <c r="G634" s="201" t="s">
        <v>10</v>
      </c>
      <c r="H634" s="201" t="s">
        <v>10</v>
      </c>
      <c r="I634" s="201" t="s">
        <v>10</v>
      </c>
      <c r="J634" s="215">
        <f t="shared" si="38"/>
        <v>1</v>
      </c>
    </row>
    <row r="635" spans="1:10" x14ac:dyDescent="0.35">
      <c r="A635" s="139">
        <v>45155</v>
      </c>
      <c r="B635" s="106" t="s">
        <v>45</v>
      </c>
      <c r="C635" s="201" t="s">
        <v>10</v>
      </c>
      <c r="D635" s="202">
        <v>18</v>
      </c>
      <c r="E635" s="208" t="s">
        <v>10</v>
      </c>
      <c r="F635" s="198">
        <v>1</v>
      </c>
      <c r="G635" s="201" t="s">
        <v>10</v>
      </c>
      <c r="H635" s="201" t="s">
        <v>10</v>
      </c>
      <c r="I635" s="201" t="s">
        <v>10</v>
      </c>
      <c r="J635" s="215">
        <f t="shared" si="38"/>
        <v>19</v>
      </c>
    </row>
    <row r="636" spans="1:10" x14ac:dyDescent="0.35">
      <c r="A636" s="139">
        <v>45156</v>
      </c>
      <c r="B636" s="106" t="s">
        <v>41</v>
      </c>
      <c r="C636" s="201" t="s">
        <v>10</v>
      </c>
      <c r="D636" s="201" t="s">
        <v>10</v>
      </c>
      <c r="E636" s="201" t="s">
        <v>10</v>
      </c>
      <c r="F636" s="198">
        <v>37</v>
      </c>
      <c r="G636" s="198">
        <v>44</v>
      </c>
      <c r="H636" s="201" t="s">
        <v>10</v>
      </c>
      <c r="I636" s="198">
        <v>112</v>
      </c>
      <c r="J636" s="215">
        <f t="shared" si="38"/>
        <v>193</v>
      </c>
    </row>
    <row r="637" spans="1:10" x14ac:dyDescent="0.35">
      <c r="A637" s="140">
        <v>45157</v>
      </c>
      <c r="B637" s="134" t="s">
        <v>42</v>
      </c>
      <c r="C637" s="213">
        <f t="shared" ref="C637:I637" si="39">SUM(C619:C636)</f>
        <v>1023</v>
      </c>
      <c r="D637" s="213">
        <f t="shared" si="39"/>
        <v>2005</v>
      </c>
      <c r="E637" s="213">
        <f t="shared" si="39"/>
        <v>2192</v>
      </c>
      <c r="F637" s="213">
        <f t="shared" si="39"/>
        <v>717</v>
      </c>
      <c r="G637" s="213">
        <f t="shared" si="39"/>
        <v>459</v>
      </c>
      <c r="H637" s="213">
        <f t="shared" si="39"/>
        <v>21</v>
      </c>
      <c r="I637" s="213">
        <f t="shared" si="39"/>
        <v>227</v>
      </c>
      <c r="J637" s="216">
        <f t="shared" si="38"/>
        <v>6644</v>
      </c>
    </row>
    <row r="638" spans="1:10" x14ac:dyDescent="0.35">
      <c r="A638" s="139">
        <v>45170</v>
      </c>
      <c r="B638" s="106" t="s">
        <v>26</v>
      </c>
      <c r="C638" s="197">
        <v>233</v>
      </c>
      <c r="D638" s="197">
        <v>666</v>
      </c>
      <c r="E638" s="214">
        <v>623</v>
      </c>
      <c r="F638" s="214">
        <v>89</v>
      </c>
      <c r="G638" s="214">
        <v>205</v>
      </c>
      <c r="H638" s="214">
        <v>13</v>
      </c>
      <c r="I638" s="214">
        <v>40</v>
      </c>
      <c r="J638" s="215">
        <f>SUM(C638:I638)</f>
        <v>1869</v>
      </c>
    </row>
    <row r="639" spans="1:10" x14ac:dyDescent="0.35">
      <c r="A639" s="139">
        <v>45171</v>
      </c>
      <c r="B639" s="106" t="s">
        <v>27</v>
      </c>
      <c r="C639" s="202">
        <v>330</v>
      </c>
      <c r="D639" s="202">
        <v>373</v>
      </c>
      <c r="E639" s="198">
        <v>793</v>
      </c>
      <c r="F639" s="198">
        <v>247</v>
      </c>
      <c r="G639" s="198">
        <v>175</v>
      </c>
      <c r="H639" s="202">
        <v>20</v>
      </c>
      <c r="I639" s="198">
        <v>91</v>
      </c>
      <c r="J639" s="215">
        <f t="shared" ref="J639:J655" si="40">SUM(C639:I639)</f>
        <v>2029</v>
      </c>
    </row>
    <row r="640" spans="1:10" x14ac:dyDescent="0.35">
      <c r="A640" s="139">
        <v>45172</v>
      </c>
      <c r="B640" s="106" t="s">
        <v>28</v>
      </c>
      <c r="C640" s="202">
        <v>11</v>
      </c>
      <c r="D640" s="202">
        <v>60</v>
      </c>
      <c r="E640" s="198">
        <v>43</v>
      </c>
      <c r="F640" s="198">
        <v>9</v>
      </c>
      <c r="G640" s="198">
        <v>7</v>
      </c>
      <c r="H640" s="201" t="s">
        <v>10</v>
      </c>
      <c r="I640" s="201" t="s">
        <v>10</v>
      </c>
      <c r="J640" s="215">
        <f t="shared" si="40"/>
        <v>130</v>
      </c>
    </row>
    <row r="641" spans="1:10" x14ac:dyDescent="0.35">
      <c r="A641" s="139">
        <v>45173</v>
      </c>
      <c r="B641" s="106" t="s">
        <v>29</v>
      </c>
      <c r="C641" s="202">
        <v>16</v>
      </c>
      <c r="D641" s="202">
        <v>39</v>
      </c>
      <c r="E641" s="198">
        <v>10</v>
      </c>
      <c r="F641" s="201" t="s">
        <v>10</v>
      </c>
      <c r="G641" s="202">
        <v>7</v>
      </c>
      <c r="H641" s="201" t="s">
        <v>10</v>
      </c>
      <c r="I641" s="201" t="s">
        <v>10</v>
      </c>
      <c r="J641" s="215">
        <f t="shared" si="40"/>
        <v>72</v>
      </c>
    </row>
    <row r="642" spans="1:10" x14ac:dyDescent="0.35">
      <c r="A642" s="139">
        <v>45174</v>
      </c>
      <c r="B642" s="106" t="s">
        <v>30</v>
      </c>
      <c r="C642" s="202">
        <v>158</v>
      </c>
      <c r="D642" s="202">
        <v>96</v>
      </c>
      <c r="E642" s="198">
        <v>105</v>
      </c>
      <c r="F642" s="201" t="s">
        <v>10</v>
      </c>
      <c r="G642" s="201" t="s">
        <v>10</v>
      </c>
      <c r="H642" s="201" t="s">
        <v>10</v>
      </c>
      <c r="I642" s="198">
        <v>19</v>
      </c>
      <c r="J642" s="215">
        <f t="shared" si="40"/>
        <v>378</v>
      </c>
    </row>
    <row r="643" spans="1:10" x14ac:dyDescent="0.35">
      <c r="A643" s="139">
        <v>45175</v>
      </c>
      <c r="B643" s="106" t="s">
        <v>31</v>
      </c>
      <c r="C643" s="202">
        <v>2</v>
      </c>
      <c r="D643" s="202">
        <v>35</v>
      </c>
      <c r="E643" s="198">
        <v>32</v>
      </c>
      <c r="F643" s="201" t="s">
        <v>10</v>
      </c>
      <c r="G643" s="198">
        <v>4</v>
      </c>
      <c r="H643" s="201"/>
      <c r="I643" s="202">
        <v>1</v>
      </c>
      <c r="J643" s="215">
        <f t="shared" si="40"/>
        <v>74</v>
      </c>
    </row>
    <row r="644" spans="1:10" x14ac:dyDescent="0.35">
      <c r="A644" s="139">
        <v>45176</v>
      </c>
      <c r="B644" s="106" t="s">
        <v>32</v>
      </c>
      <c r="C644" s="202">
        <v>155</v>
      </c>
      <c r="D644" s="201" t="s">
        <v>10</v>
      </c>
      <c r="E644" s="201" t="s">
        <v>10</v>
      </c>
      <c r="F644" s="201" t="s">
        <v>10</v>
      </c>
      <c r="G644" s="201" t="s">
        <v>10</v>
      </c>
      <c r="H644" s="201" t="s">
        <v>10</v>
      </c>
      <c r="I644" s="201" t="s">
        <v>10</v>
      </c>
      <c r="J644" s="215">
        <f t="shared" si="40"/>
        <v>155</v>
      </c>
    </row>
    <row r="645" spans="1:10" x14ac:dyDescent="0.35">
      <c r="A645" s="139">
        <v>45177</v>
      </c>
      <c r="B645" s="106" t="s">
        <v>33</v>
      </c>
      <c r="C645" s="202">
        <v>32</v>
      </c>
      <c r="D645" s="201" t="s">
        <v>10</v>
      </c>
      <c r="E645" s="198">
        <v>227</v>
      </c>
      <c r="F645" s="198">
        <v>15</v>
      </c>
      <c r="G645" s="198">
        <v>22</v>
      </c>
      <c r="H645" s="201" t="s">
        <v>10</v>
      </c>
      <c r="I645" s="201" t="s">
        <v>10</v>
      </c>
      <c r="J645" s="215">
        <f t="shared" si="40"/>
        <v>296</v>
      </c>
    </row>
    <row r="646" spans="1:10" x14ac:dyDescent="0.35">
      <c r="A646" s="139">
        <v>45178</v>
      </c>
      <c r="B646" s="106" t="s">
        <v>34</v>
      </c>
      <c r="C646" s="202">
        <v>35</v>
      </c>
      <c r="D646" s="202">
        <v>77</v>
      </c>
      <c r="E646" s="198">
        <v>33</v>
      </c>
      <c r="F646" s="202">
        <v>2</v>
      </c>
      <c r="G646" s="201" t="s">
        <v>10</v>
      </c>
      <c r="H646" s="201" t="s">
        <v>10</v>
      </c>
      <c r="I646" s="201" t="s">
        <v>10</v>
      </c>
      <c r="J646" s="215">
        <f t="shared" si="40"/>
        <v>147</v>
      </c>
    </row>
    <row r="647" spans="1:10" x14ac:dyDescent="0.35">
      <c r="A647" s="139">
        <v>45179</v>
      </c>
      <c r="B647" s="106" t="s">
        <v>35</v>
      </c>
      <c r="C647" s="202">
        <v>109</v>
      </c>
      <c r="D647" s="202">
        <v>101</v>
      </c>
      <c r="E647" s="198">
        <v>87</v>
      </c>
      <c r="F647" s="201" t="s">
        <v>10</v>
      </c>
      <c r="G647" s="202">
        <v>6</v>
      </c>
      <c r="H647" s="201" t="s">
        <v>10</v>
      </c>
      <c r="I647" s="201"/>
      <c r="J647" s="215">
        <f t="shared" si="40"/>
        <v>303</v>
      </c>
    </row>
    <row r="648" spans="1:10" x14ac:dyDescent="0.35">
      <c r="A648" s="139">
        <v>45180</v>
      </c>
      <c r="B648" s="106" t="s">
        <v>44</v>
      </c>
      <c r="C648" s="202">
        <v>12</v>
      </c>
      <c r="D648" s="202">
        <v>66</v>
      </c>
      <c r="E648" s="198">
        <v>95</v>
      </c>
      <c r="F648" s="198">
        <v>303</v>
      </c>
      <c r="G648" s="198">
        <v>93</v>
      </c>
      <c r="H648" s="201" t="s">
        <v>10</v>
      </c>
      <c r="I648" s="198">
        <v>13</v>
      </c>
      <c r="J648" s="215">
        <f t="shared" si="40"/>
        <v>582</v>
      </c>
    </row>
    <row r="649" spans="1:10" x14ac:dyDescent="0.35">
      <c r="A649" s="139">
        <v>45181</v>
      </c>
      <c r="B649" s="106" t="s">
        <v>36</v>
      </c>
      <c r="C649" s="201" t="s">
        <v>10</v>
      </c>
      <c r="D649" s="201" t="s">
        <v>10</v>
      </c>
      <c r="E649" s="198">
        <v>122</v>
      </c>
      <c r="F649" s="201" t="s">
        <v>10</v>
      </c>
      <c r="G649" s="201" t="s">
        <v>10</v>
      </c>
      <c r="H649" s="201" t="s">
        <v>10</v>
      </c>
      <c r="I649" s="201" t="s">
        <v>10</v>
      </c>
      <c r="J649" s="215">
        <f t="shared" si="40"/>
        <v>122</v>
      </c>
    </row>
    <row r="650" spans="1:10" x14ac:dyDescent="0.35">
      <c r="A650" s="139">
        <v>45182</v>
      </c>
      <c r="B650" s="106" t="s">
        <v>37</v>
      </c>
      <c r="C650" s="201" t="s">
        <v>10</v>
      </c>
      <c r="D650" s="201" t="s">
        <v>10</v>
      </c>
      <c r="E650" s="201" t="s">
        <v>10</v>
      </c>
      <c r="F650" s="201" t="s">
        <v>10</v>
      </c>
      <c r="G650" s="201" t="s">
        <v>10</v>
      </c>
      <c r="H650" s="201" t="s">
        <v>10</v>
      </c>
      <c r="I650" s="201" t="s">
        <v>10</v>
      </c>
      <c r="J650" s="231" t="s">
        <v>10</v>
      </c>
    </row>
    <row r="651" spans="1:10" x14ac:dyDescent="0.35">
      <c r="A651" s="139">
        <v>45183</v>
      </c>
      <c r="B651" s="106" t="s">
        <v>39</v>
      </c>
      <c r="C651" s="201" t="s">
        <v>10</v>
      </c>
      <c r="D651" s="201" t="s">
        <v>10</v>
      </c>
      <c r="E651" s="201" t="s">
        <v>10</v>
      </c>
      <c r="F651" s="201" t="s">
        <v>10</v>
      </c>
      <c r="G651" s="201" t="s">
        <v>10</v>
      </c>
      <c r="H651" s="201" t="s">
        <v>10</v>
      </c>
      <c r="I651" s="201" t="s">
        <v>10</v>
      </c>
      <c r="J651" s="231" t="s">
        <v>10</v>
      </c>
    </row>
    <row r="652" spans="1:10" x14ac:dyDescent="0.35">
      <c r="A652" s="139">
        <v>45184</v>
      </c>
      <c r="B652" s="106" t="s">
        <v>43</v>
      </c>
      <c r="C652" s="201" t="s">
        <v>10</v>
      </c>
      <c r="D652" s="202">
        <v>27</v>
      </c>
      <c r="E652" s="198">
        <v>132</v>
      </c>
      <c r="F652" s="201" t="s">
        <v>10</v>
      </c>
      <c r="G652" s="202">
        <v>1</v>
      </c>
      <c r="H652" s="201" t="s">
        <v>10</v>
      </c>
      <c r="I652" s="201" t="s">
        <v>10</v>
      </c>
      <c r="J652" s="215">
        <f t="shared" si="40"/>
        <v>160</v>
      </c>
    </row>
    <row r="653" spans="1:10" x14ac:dyDescent="0.35">
      <c r="A653" s="139">
        <v>45185</v>
      </c>
      <c r="B653" s="106" t="s">
        <v>40</v>
      </c>
      <c r="C653" s="201" t="s">
        <v>10</v>
      </c>
      <c r="D653" s="201" t="s">
        <v>10</v>
      </c>
      <c r="E653" s="201" t="s">
        <v>10</v>
      </c>
      <c r="F653" s="201" t="s">
        <v>10</v>
      </c>
      <c r="G653" s="201" t="s">
        <v>10</v>
      </c>
      <c r="H653" s="201" t="s">
        <v>10</v>
      </c>
      <c r="I653" s="201" t="s">
        <v>10</v>
      </c>
      <c r="J653" s="231" t="s">
        <v>10</v>
      </c>
    </row>
    <row r="654" spans="1:10" x14ac:dyDescent="0.35">
      <c r="A654" s="139">
        <v>45186</v>
      </c>
      <c r="B654" s="106" t="s">
        <v>45</v>
      </c>
      <c r="C654" s="201" t="s">
        <v>10</v>
      </c>
      <c r="D654" s="202">
        <v>10</v>
      </c>
      <c r="E654" s="198">
        <v>1</v>
      </c>
      <c r="F654" s="198">
        <v>1</v>
      </c>
      <c r="G654" s="201"/>
      <c r="H654" s="201" t="s">
        <v>10</v>
      </c>
      <c r="I654" s="201" t="s">
        <v>10</v>
      </c>
      <c r="J654" s="215">
        <f t="shared" si="40"/>
        <v>12</v>
      </c>
    </row>
    <row r="655" spans="1:10" x14ac:dyDescent="0.35">
      <c r="A655" s="139">
        <v>45187</v>
      </c>
      <c r="B655" s="106" t="s">
        <v>41</v>
      </c>
      <c r="C655" s="201" t="s">
        <v>10</v>
      </c>
      <c r="D655" s="202">
        <v>62</v>
      </c>
      <c r="E655" s="202">
        <v>1</v>
      </c>
      <c r="F655" s="198">
        <v>9</v>
      </c>
      <c r="G655" s="198">
        <v>9</v>
      </c>
      <c r="H655" s="201" t="s">
        <v>10</v>
      </c>
      <c r="I655" s="198">
        <v>49</v>
      </c>
      <c r="J655" s="215">
        <f t="shared" si="40"/>
        <v>130</v>
      </c>
    </row>
    <row r="656" spans="1:10" x14ac:dyDescent="0.35">
      <c r="A656" s="140">
        <v>45188</v>
      </c>
      <c r="B656" s="134" t="s">
        <v>42</v>
      </c>
      <c r="C656" s="213">
        <f>SUM(C638:C655)</f>
        <v>1093</v>
      </c>
      <c r="D656" s="213">
        <f>SUM(D638:D655)</f>
        <v>1612</v>
      </c>
      <c r="E656" s="213">
        <f>SUM(E638:E655)</f>
        <v>2304</v>
      </c>
      <c r="F656" s="213">
        <f>SUM(F638:F655)</f>
        <v>675</v>
      </c>
      <c r="G656" s="213">
        <f t="shared" ref="G656:I656" si="41">SUM(G638:G655)</f>
        <v>529</v>
      </c>
      <c r="H656" s="213">
        <f t="shared" si="41"/>
        <v>33</v>
      </c>
      <c r="I656" s="213">
        <f t="shared" si="41"/>
        <v>213</v>
      </c>
      <c r="J656" s="216">
        <f>+SUM(C656:I656)</f>
        <v>6459</v>
      </c>
    </row>
    <row r="657" spans="1:10" x14ac:dyDescent="0.35">
      <c r="A657" s="126"/>
      <c r="B657" s="127" t="s">
        <v>12</v>
      </c>
      <c r="C657" s="242">
        <f>+SUM(C618+C637+C656)</f>
        <v>3261</v>
      </c>
      <c r="D657" s="242">
        <f t="shared" ref="D657:J657" si="42">+SUM(D618+D637+D656)</f>
        <v>5681</v>
      </c>
      <c r="E657" s="242">
        <f t="shared" si="42"/>
        <v>6833</v>
      </c>
      <c r="F657" s="242">
        <f t="shared" si="42"/>
        <v>2174</v>
      </c>
      <c r="G657" s="242">
        <f t="shared" si="42"/>
        <v>997</v>
      </c>
      <c r="H657" s="242">
        <f t="shared" si="42"/>
        <v>96</v>
      </c>
      <c r="I657" s="242">
        <f t="shared" si="42"/>
        <v>721</v>
      </c>
      <c r="J657" s="242">
        <f t="shared" si="42"/>
        <v>19763</v>
      </c>
    </row>
    <row r="658" spans="1:10" x14ac:dyDescent="0.35">
      <c r="A658" s="139">
        <v>45200</v>
      </c>
      <c r="B658" s="106" t="s">
        <v>26</v>
      </c>
      <c r="C658" s="197">
        <v>294</v>
      </c>
      <c r="D658" s="197">
        <v>730</v>
      </c>
      <c r="E658" s="214">
        <v>596</v>
      </c>
      <c r="F658" s="214">
        <v>59</v>
      </c>
      <c r="G658" s="214">
        <v>232</v>
      </c>
      <c r="H658" s="214">
        <v>13</v>
      </c>
      <c r="I658" s="214">
        <v>32</v>
      </c>
      <c r="J658" s="215">
        <f>SUM(C658:I658)</f>
        <v>1956</v>
      </c>
    </row>
    <row r="659" spans="1:10" x14ac:dyDescent="0.35">
      <c r="A659" s="139">
        <v>45201</v>
      </c>
      <c r="B659" s="106" t="s">
        <v>27</v>
      </c>
      <c r="C659" s="202">
        <v>382</v>
      </c>
      <c r="D659" s="202">
        <v>316</v>
      </c>
      <c r="E659" s="198">
        <v>720</v>
      </c>
      <c r="F659" s="198">
        <v>197</v>
      </c>
      <c r="G659" s="198">
        <v>178</v>
      </c>
      <c r="H659" s="202">
        <v>13</v>
      </c>
      <c r="I659" s="198">
        <v>81</v>
      </c>
      <c r="J659" s="215">
        <f t="shared" ref="J659:J675" si="43">SUM(C659:I659)</f>
        <v>1887</v>
      </c>
    </row>
    <row r="660" spans="1:10" x14ac:dyDescent="0.35">
      <c r="A660" s="139">
        <v>45202</v>
      </c>
      <c r="B660" s="106" t="s">
        <v>28</v>
      </c>
      <c r="C660" s="202">
        <v>9</v>
      </c>
      <c r="D660" s="202">
        <v>57</v>
      </c>
      <c r="E660" s="198">
        <v>73</v>
      </c>
      <c r="F660" s="198">
        <v>3</v>
      </c>
      <c r="G660" s="198">
        <v>10</v>
      </c>
      <c r="H660" s="201" t="s">
        <v>10</v>
      </c>
      <c r="I660" s="202">
        <v>3</v>
      </c>
      <c r="J660" s="215">
        <f t="shared" si="43"/>
        <v>155</v>
      </c>
    </row>
    <row r="661" spans="1:10" x14ac:dyDescent="0.35">
      <c r="A661" s="139">
        <v>45203</v>
      </c>
      <c r="B661" s="106" t="s">
        <v>29</v>
      </c>
      <c r="C661" s="202">
        <v>18</v>
      </c>
      <c r="D661" s="202">
        <v>41</v>
      </c>
      <c r="E661" s="198">
        <v>20</v>
      </c>
      <c r="F661" s="202">
        <v>1</v>
      </c>
      <c r="G661" s="202">
        <v>12</v>
      </c>
      <c r="H661" s="201" t="s">
        <v>10</v>
      </c>
      <c r="I661" s="201" t="s">
        <v>10</v>
      </c>
      <c r="J661" s="215">
        <f t="shared" si="43"/>
        <v>92</v>
      </c>
    </row>
    <row r="662" spans="1:10" x14ac:dyDescent="0.35">
      <c r="A662" s="139">
        <v>45204</v>
      </c>
      <c r="B662" s="106" t="s">
        <v>30</v>
      </c>
      <c r="C662" s="202">
        <v>108</v>
      </c>
      <c r="D662" s="202">
        <v>51</v>
      </c>
      <c r="E662" s="198">
        <v>112</v>
      </c>
      <c r="F662" s="201" t="s">
        <v>10</v>
      </c>
      <c r="G662" s="201" t="s">
        <v>10</v>
      </c>
      <c r="H662" s="201" t="s">
        <v>10</v>
      </c>
      <c r="I662" s="208" t="s">
        <v>10</v>
      </c>
      <c r="J662" s="215">
        <f t="shared" si="43"/>
        <v>271</v>
      </c>
    </row>
    <row r="663" spans="1:10" x14ac:dyDescent="0.35">
      <c r="A663" s="139">
        <v>45205</v>
      </c>
      <c r="B663" s="106" t="s">
        <v>31</v>
      </c>
      <c r="C663" s="202">
        <v>5</v>
      </c>
      <c r="D663" s="202">
        <v>29</v>
      </c>
      <c r="E663" s="198">
        <v>29</v>
      </c>
      <c r="F663" s="202">
        <v>3</v>
      </c>
      <c r="G663" s="198">
        <v>5</v>
      </c>
      <c r="H663" s="202">
        <v>4</v>
      </c>
      <c r="I663" s="202">
        <v>1</v>
      </c>
      <c r="J663" s="215">
        <f t="shared" si="43"/>
        <v>76</v>
      </c>
    </row>
    <row r="664" spans="1:10" x14ac:dyDescent="0.35">
      <c r="A664" s="139">
        <v>45206</v>
      </c>
      <c r="B664" s="106" t="s">
        <v>32</v>
      </c>
      <c r="C664" s="202">
        <v>153</v>
      </c>
      <c r="D664" s="201" t="s">
        <v>10</v>
      </c>
      <c r="E664" s="201" t="s">
        <v>10</v>
      </c>
      <c r="F664" s="201" t="s">
        <v>10</v>
      </c>
      <c r="G664" s="201" t="s">
        <v>10</v>
      </c>
      <c r="H664" s="201" t="s">
        <v>10</v>
      </c>
      <c r="I664" s="201" t="s">
        <v>10</v>
      </c>
      <c r="J664" s="215">
        <f t="shared" si="43"/>
        <v>153</v>
      </c>
    </row>
    <row r="665" spans="1:10" x14ac:dyDescent="0.35">
      <c r="A665" s="139">
        <v>45207</v>
      </c>
      <c r="B665" s="106" t="s">
        <v>33</v>
      </c>
      <c r="C665" s="202">
        <v>44</v>
      </c>
      <c r="D665" s="202">
        <v>28</v>
      </c>
      <c r="E665" s="198">
        <v>208</v>
      </c>
      <c r="F665" s="198">
        <v>15</v>
      </c>
      <c r="G665" s="198">
        <v>36</v>
      </c>
      <c r="H665" s="201" t="s">
        <v>10</v>
      </c>
      <c r="I665" s="201" t="s">
        <v>10</v>
      </c>
      <c r="J665" s="215">
        <f t="shared" si="43"/>
        <v>331</v>
      </c>
    </row>
    <row r="666" spans="1:10" x14ac:dyDescent="0.35">
      <c r="A666" s="139">
        <v>45208</v>
      </c>
      <c r="B666" s="106" t="s">
        <v>34</v>
      </c>
      <c r="C666" s="202">
        <v>23</v>
      </c>
      <c r="D666" s="202">
        <v>102</v>
      </c>
      <c r="E666" s="198">
        <v>44</v>
      </c>
      <c r="F666" s="202">
        <v>2</v>
      </c>
      <c r="G666" s="202">
        <v>2</v>
      </c>
      <c r="H666" s="201" t="s">
        <v>10</v>
      </c>
      <c r="I666" s="202">
        <v>1</v>
      </c>
      <c r="J666" s="215">
        <f t="shared" si="43"/>
        <v>174</v>
      </c>
    </row>
    <row r="667" spans="1:10" x14ac:dyDescent="0.35">
      <c r="A667" s="139">
        <v>45209</v>
      </c>
      <c r="B667" s="106" t="s">
        <v>35</v>
      </c>
      <c r="C667" s="202">
        <v>123</v>
      </c>
      <c r="D667" s="202">
        <v>167</v>
      </c>
      <c r="E667" s="198">
        <v>108</v>
      </c>
      <c r="F667" s="202">
        <v>5</v>
      </c>
      <c r="G667" s="202">
        <v>7</v>
      </c>
      <c r="H667" s="201" t="s">
        <v>10</v>
      </c>
      <c r="I667" s="202">
        <v>2</v>
      </c>
      <c r="J667" s="215">
        <f t="shared" si="43"/>
        <v>412</v>
      </c>
    </row>
    <row r="668" spans="1:10" x14ac:dyDescent="0.35">
      <c r="A668" s="139">
        <v>45210</v>
      </c>
      <c r="B668" s="106" t="s">
        <v>44</v>
      </c>
      <c r="C668" s="202">
        <v>13</v>
      </c>
      <c r="D668" s="202">
        <v>108</v>
      </c>
      <c r="E668" s="198">
        <v>61</v>
      </c>
      <c r="F668" s="198">
        <v>270</v>
      </c>
      <c r="G668" s="198">
        <v>72</v>
      </c>
      <c r="H668" s="201" t="s">
        <v>10</v>
      </c>
      <c r="I668" s="198">
        <v>15</v>
      </c>
      <c r="J668" s="215">
        <f t="shared" si="43"/>
        <v>539</v>
      </c>
    </row>
    <row r="669" spans="1:10" x14ac:dyDescent="0.35">
      <c r="A669" s="139">
        <v>45211</v>
      </c>
      <c r="B669" s="106" t="s">
        <v>36</v>
      </c>
      <c r="C669" s="201" t="s">
        <v>10</v>
      </c>
      <c r="D669" s="201" t="s">
        <v>10</v>
      </c>
      <c r="E669" s="198">
        <v>99</v>
      </c>
      <c r="F669" s="201" t="s">
        <v>10</v>
      </c>
      <c r="G669" s="201" t="s">
        <v>10</v>
      </c>
      <c r="H669" s="201" t="s">
        <v>10</v>
      </c>
      <c r="I669" s="201" t="s">
        <v>10</v>
      </c>
      <c r="J669" s="215">
        <f t="shared" si="43"/>
        <v>99</v>
      </c>
    </row>
    <row r="670" spans="1:10" x14ac:dyDescent="0.35">
      <c r="A670" s="139">
        <v>45212</v>
      </c>
      <c r="B670" s="106" t="s">
        <v>37</v>
      </c>
      <c r="C670" s="201" t="s">
        <v>10</v>
      </c>
      <c r="D670" s="201" t="s">
        <v>10</v>
      </c>
      <c r="E670" s="202">
        <v>2</v>
      </c>
      <c r="F670" s="201" t="s">
        <v>10</v>
      </c>
      <c r="G670" s="201" t="s">
        <v>10</v>
      </c>
      <c r="H670" s="201" t="s">
        <v>10</v>
      </c>
      <c r="I670" s="201" t="s">
        <v>10</v>
      </c>
      <c r="J670" s="215">
        <f t="shared" si="43"/>
        <v>2</v>
      </c>
    </row>
    <row r="671" spans="1:10" x14ac:dyDescent="0.35">
      <c r="A671" s="139">
        <v>45213</v>
      </c>
      <c r="B671" s="106" t="s">
        <v>39</v>
      </c>
      <c r="C671" s="201" t="s">
        <v>10</v>
      </c>
      <c r="D671" s="201" t="s">
        <v>10</v>
      </c>
      <c r="E671" s="201" t="s">
        <v>10</v>
      </c>
      <c r="F671" s="201" t="s">
        <v>10</v>
      </c>
      <c r="G671" s="201" t="s">
        <v>10</v>
      </c>
      <c r="H671" s="201" t="s">
        <v>10</v>
      </c>
      <c r="I671" s="201" t="s">
        <v>10</v>
      </c>
      <c r="J671" s="231" t="s">
        <v>10</v>
      </c>
    </row>
    <row r="672" spans="1:10" x14ac:dyDescent="0.35">
      <c r="A672" s="139">
        <v>45214</v>
      </c>
      <c r="B672" s="106" t="s">
        <v>43</v>
      </c>
      <c r="C672" s="201" t="s">
        <v>10</v>
      </c>
      <c r="D672" s="202">
        <v>327</v>
      </c>
      <c r="E672" s="198">
        <v>63</v>
      </c>
      <c r="F672" s="202">
        <v>2</v>
      </c>
      <c r="G672" s="202">
        <v>5</v>
      </c>
      <c r="H672" s="201" t="s">
        <v>10</v>
      </c>
      <c r="I672" s="202">
        <v>2</v>
      </c>
      <c r="J672" s="215">
        <f t="shared" si="43"/>
        <v>399</v>
      </c>
    </row>
    <row r="673" spans="1:10" x14ac:dyDescent="0.35">
      <c r="A673" s="139">
        <v>45215</v>
      </c>
      <c r="B673" s="106" t="s">
        <v>40</v>
      </c>
      <c r="C673" s="201" t="s">
        <v>10</v>
      </c>
      <c r="D673" s="201" t="s">
        <v>10</v>
      </c>
      <c r="E673" s="201" t="s">
        <v>10</v>
      </c>
      <c r="F673" s="201" t="s">
        <v>10</v>
      </c>
      <c r="G673" s="201" t="s">
        <v>10</v>
      </c>
      <c r="H673" s="201" t="s">
        <v>10</v>
      </c>
      <c r="I673" s="201" t="s">
        <v>10</v>
      </c>
      <c r="J673" s="231" t="s">
        <v>10</v>
      </c>
    </row>
    <row r="674" spans="1:10" x14ac:dyDescent="0.35">
      <c r="A674" s="139">
        <v>45216</v>
      </c>
      <c r="B674" s="106" t="s">
        <v>45</v>
      </c>
      <c r="C674" s="201" t="s">
        <v>10</v>
      </c>
      <c r="D674" s="201" t="s">
        <v>10</v>
      </c>
      <c r="E674" s="208" t="s">
        <v>10</v>
      </c>
      <c r="F674" s="208" t="s">
        <v>10</v>
      </c>
      <c r="G674" s="201" t="s">
        <v>10</v>
      </c>
      <c r="H674" s="201" t="s">
        <v>10</v>
      </c>
      <c r="I674" s="201" t="s">
        <v>10</v>
      </c>
      <c r="J674" s="231" t="s">
        <v>10</v>
      </c>
    </row>
    <row r="675" spans="1:10" x14ac:dyDescent="0.35">
      <c r="A675" s="139">
        <v>45217</v>
      </c>
      <c r="B675" s="106" t="s">
        <v>41</v>
      </c>
      <c r="C675" s="201" t="s">
        <v>10</v>
      </c>
      <c r="D675" s="201" t="s">
        <v>10</v>
      </c>
      <c r="E675" s="201">
        <v>144</v>
      </c>
      <c r="F675" s="208">
        <v>4</v>
      </c>
      <c r="G675" s="208" t="s">
        <v>10</v>
      </c>
      <c r="H675" s="201" t="s">
        <v>10</v>
      </c>
      <c r="I675" s="208">
        <v>43</v>
      </c>
      <c r="J675" s="215">
        <f t="shared" si="43"/>
        <v>191</v>
      </c>
    </row>
    <row r="676" spans="1:10" x14ac:dyDescent="0.35">
      <c r="A676" s="140">
        <v>45218</v>
      </c>
      <c r="B676" s="134" t="s">
        <v>42</v>
      </c>
      <c r="C676" s="213">
        <f t="shared" ref="C676:I676" si="44">SUM(C658:C675)</f>
        <v>1172</v>
      </c>
      <c r="D676" s="213">
        <f t="shared" si="44"/>
        <v>1956</v>
      </c>
      <c r="E676" s="213">
        <f t="shared" si="44"/>
        <v>2279</v>
      </c>
      <c r="F676" s="213">
        <f t="shared" si="44"/>
        <v>561</v>
      </c>
      <c r="G676" s="213">
        <f t="shared" si="44"/>
        <v>559</v>
      </c>
      <c r="H676" s="213">
        <f t="shared" si="44"/>
        <v>30</v>
      </c>
      <c r="I676" s="213">
        <f t="shared" si="44"/>
        <v>180</v>
      </c>
      <c r="J676" s="216">
        <f>+SUM(C676+D676+E676+F676+G676+H676+I676)</f>
        <v>6737</v>
      </c>
    </row>
    <row r="677" spans="1:10" x14ac:dyDescent="0.35">
      <c r="A677" s="139">
        <v>45231</v>
      </c>
      <c r="B677" s="106" t="s">
        <v>26</v>
      </c>
      <c r="C677" s="221">
        <v>333</v>
      </c>
      <c r="D677" s="232">
        <v>509</v>
      </c>
      <c r="E677" s="209">
        <v>613</v>
      </c>
      <c r="F677" s="221">
        <v>67</v>
      </c>
      <c r="G677" s="232">
        <v>187</v>
      </c>
      <c r="H677" s="232">
        <v>12</v>
      </c>
      <c r="I677" s="232">
        <v>31</v>
      </c>
      <c r="J677" s="215">
        <f>SUM(C677:I677)</f>
        <v>1752</v>
      </c>
    </row>
    <row r="678" spans="1:10" x14ac:dyDescent="0.35">
      <c r="A678" s="139">
        <v>45232</v>
      </c>
      <c r="B678" s="106" t="s">
        <v>27</v>
      </c>
      <c r="C678" s="201">
        <v>296</v>
      </c>
      <c r="D678" s="208">
        <v>350</v>
      </c>
      <c r="E678" s="209">
        <v>718</v>
      </c>
      <c r="F678" s="221">
        <v>245</v>
      </c>
      <c r="G678" s="208">
        <v>158</v>
      </c>
      <c r="H678" s="201">
        <v>8</v>
      </c>
      <c r="I678" s="208">
        <v>79</v>
      </c>
      <c r="J678" s="215">
        <f t="shared" ref="J678:J694" si="45">SUM(C678:I678)</f>
        <v>1854</v>
      </c>
    </row>
    <row r="679" spans="1:10" x14ac:dyDescent="0.35">
      <c r="A679" s="139">
        <v>45233</v>
      </c>
      <c r="B679" s="106" t="s">
        <v>28</v>
      </c>
      <c r="C679" s="201">
        <v>13</v>
      </c>
      <c r="D679" s="208">
        <v>51</v>
      </c>
      <c r="E679" s="209">
        <v>59</v>
      </c>
      <c r="F679" s="221">
        <v>8</v>
      </c>
      <c r="G679" s="208">
        <v>11</v>
      </c>
      <c r="H679" s="201" t="s">
        <v>10</v>
      </c>
      <c r="I679" s="201">
        <v>5</v>
      </c>
      <c r="J679" s="215">
        <f t="shared" si="45"/>
        <v>147</v>
      </c>
    </row>
    <row r="680" spans="1:10" x14ac:dyDescent="0.35">
      <c r="A680" s="139">
        <v>45234</v>
      </c>
      <c r="B680" s="106" t="s">
        <v>29</v>
      </c>
      <c r="C680" s="201">
        <v>14</v>
      </c>
      <c r="D680" s="208">
        <v>44</v>
      </c>
      <c r="E680" s="209">
        <v>19</v>
      </c>
      <c r="F680" s="221">
        <v>1</v>
      </c>
      <c r="G680" s="201">
        <v>14</v>
      </c>
      <c r="H680" s="201" t="s">
        <v>10</v>
      </c>
      <c r="I680" s="201" t="s">
        <v>10</v>
      </c>
      <c r="J680" s="215">
        <f t="shared" si="45"/>
        <v>92</v>
      </c>
    </row>
    <row r="681" spans="1:10" x14ac:dyDescent="0.35">
      <c r="A681" s="139">
        <v>45235</v>
      </c>
      <c r="B681" s="106" t="s">
        <v>30</v>
      </c>
      <c r="C681" s="201">
        <v>90</v>
      </c>
      <c r="D681" s="208">
        <v>19</v>
      </c>
      <c r="E681" s="209">
        <v>109</v>
      </c>
      <c r="F681" s="221">
        <v>3</v>
      </c>
      <c r="G681" s="201">
        <v>4</v>
      </c>
      <c r="H681" s="201" t="s">
        <v>10</v>
      </c>
      <c r="I681" s="208" t="s">
        <v>10</v>
      </c>
      <c r="J681" s="215">
        <f t="shared" si="45"/>
        <v>225</v>
      </c>
    </row>
    <row r="682" spans="1:10" x14ac:dyDescent="0.35">
      <c r="A682" s="139">
        <v>45236</v>
      </c>
      <c r="B682" s="106" t="s">
        <v>31</v>
      </c>
      <c r="C682" s="201">
        <v>6</v>
      </c>
      <c r="D682" s="208">
        <v>24</v>
      </c>
      <c r="E682" s="209">
        <v>30</v>
      </c>
      <c r="F682" s="221" t="s">
        <v>10</v>
      </c>
      <c r="G682" s="208">
        <v>10</v>
      </c>
      <c r="H682" s="201">
        <v>4</v>
      </c>
      <c r="I682" s="201">
        <v>4</v>
      </c>
      <c r="J682" s="215">
        <f t="shared" si="45"/>
        <v>78</v>
      </c>
    </row>
    <row r="683" spans="1:10" x14ac:dyDescent="0.35">
      <c r="A683" s="139">
        <v>45237</v>
      </c>
      <c r="B683" s="106" t="s">
        <v>32</v>
      </c>
      <c r="C683" s="201">
        <v>194</v>
      </c>
      <c r="D683" s="201" t="s">
        <v>10</v>
      </c>
      <c r="E683" s="209" t="s">
        <v>10</v>
      </c>
      <c r="F683" s="221" t="s">
        <v>10</v>
      </c>
      <c r="G683" s="201" t="s">
        <v>10</v>
      </c>
      <c r="H683" s="201" t="s">
        <v>10</v>
      </c>
      <c r="I683" s="201" t="s">
        <v>10</v>
      </c>
      <c r="J683" s="215">
        <f t="shared" si="45"/>
        <v>194</v>
      </c>
    </row>
    <row r="684" spans="1:10" x14ac:dyDescent="0.35">
      <c r="A684" s="139">
        <v>45238</v>
      </c>
      <c r="B684" s="106" t="s">
        <v>33</v>
      </c>
      <c r="C684" s="201">
        <v>31</v>
      </c>
      <c r="D684" s="208">
        <v>42</v>
      </c>
      <c r="E684" s="209">
        <v>188</v>
      </c>
      <c r="F684" s="221">
        <v>18</v>
      </c>
      <c r="G684" s="208">
        <v>44</v>
      </c>
      <c r="H684" s="201" t="s">
        <v>10</v>
      </c>
      <c r="I684" s="201" t="s">
        <v>10</v>
      </c>
      <c r="J684" s="215">
        <f t="shared" si="45"/>
        <v>323</v>
      </c>
    </row>
    <row r="685" spans="1:10" x14ac:dyDescent="0.35">
      <c r="A685" s="139">
        <v>45239</v>
      </c>
      <c r="B685" s="106" t="s">
        <v>34</v>
      </c>
      <c r="C685" s="201">
        <v>31</v>
      </c>
      <c r="D685" s="208">
        <v>48</v>
      </c>
      <c r="E685" s="209">
        <v>30</v>
      </c>
      <c r="F685" s="221" t="s">
        <v>10</v>
      </c>
      <c r="G685" s="201">
        <v>1</v>
      </c>
      <c r="H685" s="201" t="s">
        <v>10</v>
      </c>
      <c r="I685" s="201" t="s">
        <v>10</v>
      </c>
      <c r="J685" s="215">
        <f t="shared" si="45"/>
        <v>110</v>
      </c>
    </row>
    <row r="686" spans="1:10" x14ac:dyDescent="0.35">
      <c r="A686" s="139">
        <v>45240</v>
      </c>
      <c r="B686" s="106" t="s">
        <v>35</v>
      </c>
      <c r="C686" s="201">
        <v>93</v>
      </c>
      <c r="D686" s="208">
        <v>134</v>
      </c>
      <c r="E686" s="209">
        <v>120</v>
      </c>
      <c r="F686" s="221">
        <v>11</v>
      </c>
      <c r="G686" s="201">
        <v>7</v>
      </c>
      <c r="H686" s="201" t="s">
        <v>10</v>
      </c>
      <c r="I686" s="201">
        <v>1</v>
      </c>
      <c r="J686" s="215">
        <f t="shared" si="45"/>
        <v>366</v>
      </c>
    </row>
    <row r="687" spans="1:10" x14ac:dyDescent="0.35">
      <c r="A687" s="139">
        <v>45241</v>
      </c>
      <c r="B687" s="106" t="s">
        <v>44</v>
      </c>
      <c r="C687" s="201">
        <v>8</v>
      </c>
      <c r="D687" s="208">
        <v>86</v>
      </c>
      <c r="E687" s="209">
        <v>210</v>
      </c>
      <c r="F687" s="221">
        <v>331</v>
      </c>
      <c r="G687" s="208">
        <v>64</v>
      </c>
      <c r="H687" s="201" t="s">
        <v>10</v>
      </c>
      <c r="I687" s="208">
        <v>11</v>
      </c>
      <c r="J687" s="215">
        <f t="shared" si="45"/>
        <v>710</v>
      </c>
    </row>
    <row r="688" spans="1:10" x14ac:dyDescent="0.35">
      <c r="A688" s="139">
        <v>45242</v>
      </c>
      <c r="B688" s="106" t="s">
        <v>36</v>
      </c>
      <c r="C688" s="201" t="s">
        <v>10</v>
      </c>
      <c r="D688" s="208" t="s">
        <v>10</v>
      </c>
      <c r="E688" s="209">
        <v>67</v>
      </c>
      <c r="F688" s="221" t="s">
        <v>10</v>
      </c>
      <c r="G688" s="201" t="s">
        <v>10</v>
      </c>
      <c r="H688" s="201" t="s">
        <v>10</v>
      </c>
      <c r="I688" s="201" t="s">
        <v>10</v>
      </c>
      <c r="J688" s="215">
        <f t="shared" si="45"/>
        <v>67</v>
      </c>
    </row>
    <row r="689" spans="1:10" x14ac:dyDescent="0.35">
      <c r="A689" s="139">
        <v>45243</v>
      </c>
      <c r="B689" s="106" t="s">
        <v>37</v>
      </c>
      <c r="C689" s="201" t="s">
        <v>10</v>
      </c>
      <c r="D689" s="201" t="s">
        <v>10</v>
      </c>
      <c r="E689" s="209">
        <v>2</v>
      </c>
      <c r="F689" s="221" t="s">
        <v>10</v>
      </c>
      <c r="G689" s="201" t="s">
        <v>10</v>
      </c>
      <c r="H689" s="201" t="s">
        <v>10</v>
      </c>
      <c r="I689" s="201" t="s">
        <v>10</v>
      </c>
      <c r="J689" s="215">
        <f t="shared" si="45"/>
        <v>2</v>
      </c>
    </row>
    <row r="690" spans="1:10" x14ac:dyDescent="0.35">
      <c r="A690" s="139">
        <v>45244</v>
      </c>
      <c r="B690" s="106" t="s">
        <v>39</v>
      </c>
      <c r="C690" s="201" t="s">
        <v>10</v>
      </c>
      <c r="D690" s="201" t="s">
        <v>10</v>
      </c>
      <c r="E690" s="209" t="s">
        <v>10</v>
      </c>
      <c r="F690" s="221" t="s">
        <v>10</v>
      </c>
      <c r="G690" s="201" t="s">
        <v>10</v>
      </c>
      <c r="H690" s="201" t="s">
        <v>10</v>
      </c>
      <c r="I690" s="201">
        <v>1</v>
      </c>
      <c r="J690" s="215">
        <f t="shared" si="45"/>
        <v>1</v>
      </c>
    </row>
    <row r="691" spans="1:10" x14ac:dyDescent="0.35">
      <c r="A691" s="139">
        <v>45245</v>
      </c>
      <c r="B691" s="106" t="s">
        <v>43</v>
      </c>
      <c r="C691" s="201" t="s">
        <v>10</v>
      </c>
      <c r="D691" s="208">
        <v>275</v>
      </c>
      <c r="E691" s="209">
        <v>51</v>
      </c>
      <c r="F691" s="221" t="s">
        <v>10</v>
      </c>
      <c r="G691" s="201">
        <v>9</v>
      </c>
      <c r="H691" s="201" t="s">
        <v>10</v>
      </c>
      <c r="I691" s="201">
        <v>4</v>
      </c>
      <c r="J691" s="215">
        <f t="shared" si="45"/>
        <v>339</v>
      </c>
    </row>
    <row r="692" spans="1:10" x14ac:dyDescent="0.35">
      <c r="A692" s="139">
        <v>45246</v>
      </c>
      <c r="B692" s="106" t="s">
        <v>40</v>
      </c>
      <c r="C692" s="201" t="s">
        <v>10</v>
      </c>
      <c r="D692" s="201" t="s">
        <v>10</v>
      </c>
      <c r="E692" s="209">
        <v>4</v>
      </c>
      <c r="F692" s="221" t="s">
        <v>10</v>
      </c>
      <c r="G692" s="201" t="s">
        <v>10</v>
      </c>
      <c r="H692" s="201" t="s">
        <v>10</v>
      </c>
      <c r="I692" s="201" t="s">
        <v>10</v>
      </c>
      <c r="J692" s="215">
        <f t="shared" si="45"/>
        <v>4</v>
      </c>
    </row>
    <row r="693" spans="1:10" x14ac:dyDescent="0.35">
      <c r="A693" s="139">
        <v>45247</v>
      </c>
      <c r="B693" s="106" t="s">
        <v>45</v>
      </c>
      <c r="C693" s="201" t="s">
        <v>10</v>
      </c>
      <c r="D693" s="198">
        <v>4</v>
      </c>
      <c r="E693" s="209" t="s">
        <v>10</v>
      </c>
      <c r="F693" s="221" t="s">
        <v>10</v>
      </c>
      <c r="G693" s="201" t="s">
        <v>10</v>
      </c>
      <c r="H693" s="201" t="s">
        <v>10</v>
      </c>
      <c r="I693" s="201" t="s">
        <v>10</v>
      </c>
      <c r="J693" s="215">
        <f t="shared" si="45"/>
        <v>4</v>
      </c>
    </row>
    <row r="694" spans="1:10" x14ac:dyDescent="0.35">
      <c r="A694" s="139">
        <v>45248</v>
      </c>
      <c r="B694" s="106" t="s">
        <v>41</v>
      </c>
      <c r="C694" s="201" t="s">
        <v>10</v>
      </c>
      <c r="D694" s="201" t="s">
        <v>10</v>
      </c>
      <c r="E694" s="209">
        <v>3</v>
      </c>
      <c r="F694" s="221">
        <v>14</v>
      </c>
      <c r="G694" s="208">
        <v>8</v>
      </c>
      <c r="H694" s="201" t="s">
        <v>10</v>
      </c>
      <c r="I694" s="208">
        <v>78</v>
      </c>
      <c r="J694" s="215">
        <f t="shared" si="45"/>
        <v>103</v>
      </c>
    </row>
    <row r="695" spans="1:10" x14ac:dyDescent="0.35">
      <c r="A695" s="140">
        <v>45249</v>
      </c>
      <c r="B695" s="134" t="s">
        <v>42</v>
      </c>
      <c r="C695" s="213">
        <f t="shared" ref="C695:I695" si="46">SUM(C677:C694)</f>
        <v>1109</v>
      </c>
      <c r="D695" s="213">
        <f t="shared" si="46"/>
        <v>1586</v>
      </c>
      <c r="E695" s="245">
        <f t="shared" si="46"/>
        <v>2223</v>
      </c>
      <c r="F695" s="245">
        <f t="shared" si="46"/>
        <v>698</v>
      </c>
      <c r="G695" s="213">
        <f t="shared" si="46"/>
        <v>517</v>
      </c>
      <c r="H695" s="213">
        <f t="shared" si="46"/>
        <v>24</v>
      </c>
      <c r="I695" s="213">
        <f t="shared" si="46"/>
        <v>214</v>
      </c>
      <c r="J695" s="216">
        <f>+SUM(C695+D695+E695+H695+F695+G695+I695)</f>
        <v>6371</v>
      </c>
    </row>
    <row r="696" spans="1:10" x14ac:dyDescent="0.35">
      <c r="A696" s="139">
        <v>45261</v>
      </c>
      <c r="B696" s="106" t="s">
        <v>26</v>
      </c>
      <c r="C696" s="197">
        <v>289</v>
      </c>
      <c r="D696" s="197">
        <v>464</v>
      </c>
      <c r="E696" s="214">
        <v>586</v>
      </c>
      <c r="F696" s="214">
        <v>73</v>
      </c>
      <c r="G696" s="214">
        <v>220</v>
      </c>
      <c r="H696" s="214">
        <v>10</v>
      </c>
      <c r="I696" s="214">
        <v>35</v>
      </c>
      <c r="J696" s="215">
        <f>SUM(C696:I696)</f>
        <v>1677</v>
      </c>
    </row>
    <row r="697" spans="1:10" x14ac:dyDescent="0.35">
      <c r="A697" s="139">
        <v>45262</v>
      </c>
      <c r="B697" s="106" t="s">
        <v>27</v>
      </c>
      <c r="C697" s="202">
        <v>354</v>
      </c>
      <c r="D697" s="202">
        <v>239</v>
      </c>
      <c r="E697" s="198">
        <v>416</v>
      </c>
      <c r="F697" s="198">
        <v>185</v>
      </c>
      <c r="G697" s="198">
        <v>154</v>
      </c>
      <c r="H697" s="202">
        <v>6</v>
      </c>
      <c r="I697" s="198">
        <v>56</v>
      </c>
      <c r="J697" s="215">
        <f t="shared" ref="J697:J713" si="47">SUM(C697:I697)</f>
        <v>1410</v>
      </c>
    </row>
    <row r="698" spans="1:10" x14ac:dyDescent="0.35">
      <c r="A698" s="139">
        <v>45263</v>
      </c>
      <c r="B698" s="106" t="s">
        <v>28</v>
      </c>
      <c r="C698" s="202">
        <v>21</v>
      </c>
      <c r="D698" s="202">
        <v>24</v>
      </c>
      <c r="E698" s="198">
        <v>37</v>
      </c>
      <c r="F698" s="198">
        <v>4</v>
      </c>
      <c r="G698" s="198">
        <v>4</v>
      </c>
      <c r="H698" s="201" t="s">
        <v>10</v>
      </c>
      <c r="I698" s="202">
        <v>1</v>
      </c>
      <c r="J698" s="215">
        <f t="shared" si="47"/>
        <v>91</v>
      </c>
    </row>
    <row r="699" spans="1:10" x14ac:dyDescent="0.35">
      <c r="A699" s="139">
        <v>45264</v>
      </c>
      <c r="B699" s="106" t="s">
        <v>29</v>
      </c>
      <c r="C699" s="202">
        <v>10</v>
      </c>
      <c r="D699" s="202">
        <v>35</v>
      </c>
      <c r="E699" s="198">
        <v>25</v>
      </c>
      <c r="F699" s="201" t="s">
        <v>10</v>
      </c>
      <c r="G699" s="202">
        <v>11</v>
      </c>
      <c r="H699" s="201" t="s">
        <v>10</v>
      </c>
      <c r="I699" s="202">
        <v>1</v>
      </c>
      <c r="J699" s="215">
        <f t="shared" si="47"/>
        <v>82</v>
      </c>
    </row>
    <row r="700" spans="1:10" x14ac:dyDescent="0.35">
      <c r="A700" s="139">
        <v>45265</v>
      </c>
      <c r="B700" s="106" t="s">
        <v>30</v>
      </c>
      <c r="C700" s="202">
        <v>133</v>
      </c>
      <c r="D700" s="202">
        <v>30</v>
      </c>
      <c r="E700" s="198">
        <v>101</v>
      </c>
      <c r="F700" s="201" t="s">
        <v>10</v>
      </c>
      <c r="G700" s="201" t="s">
        <v>10</v>
      </c>
      <c r="H700" s="201" t="s">
        <v>10</v>
      </c>
      <c r="I700" s="208" t="s">
        <v>10</v>
      </c>
      <c r="J700" s="215">
        <f t="shared" si="47"/>
        <v>264</v>
      </c>
    </row>
    <row r="701" spans="1:10" x14ac:dyDescent="0.35">
      <c r="A701" s="139">
        <v>45266</v>
      </c>
      <c r="B701" s="106" t="s">
        <v>31</v>
      </c>
      <c r="C701" s="202">
        <v>10</v>
      </c>
      <c r="D701" s="201" t="s">
        <v>10</v>
      </c>
      <c r="E701" s="198">
        <v>35</v>
      </c>
      <c r="F701" s="202">
        <v>4</v>
      </c>
      <c r="G701" s="198">
        <v>6</v>
      </c>
      <c r="H701" s="202">
        <v>1</v>
      </c>
      <c r="I701" s="202">
        <v>1</v>
      </c>
      <c r="J701" s="215">
        <f t="shared" si="47"/>
        <v>57</v>
      </c>
    </row>
    <row r="702" spans="1:10" x14ac:dyDescent="0.35">
      <c r="A702" s="139">
        <v>45267</v>
      </c>
      <c r="B702" s="106" t="s">
        <v>32</v>
      </c>
      <c r="C702" s="202">
        <v>130</v>
      </c>
      <c r="D702" s="201" t="s">
        <v>10</v>
      </c>
      <c r="E702" s="201" t="s">
        <v>10</v>
      </c>
      <c r="F702" s="201" t="s">
        <v>10</v>
      </c>
      <c r="G702" s="201" t="s">
        <v>10</v>
      </c>
      <c r="H702" s="201" t="s">
        <v>10</v>
      </c>
      <c r="I702" s="202">
        <v>1</v>
      </c>
      <c r="J702" s="215">
        <f t="shared" si="47"/>
        <v>131</v>
      </c>
    </row>
    <row r="703" spans="1:10" x14ac:dyDescent="0.35">
      <c r="A703" s="139">
        <v>45268</v>
      </c>
      <c r="B703" s="106" t="s">
        <v>33</v>
      </c>
      <c r="C703" s="202">
        <v>34</v>
      </c>
      <c r="D703" s="202">
        <v>43</v>
      </c>
      <c r="E703" s="198">
        <v>178</v>
      </c>
      <c r="F703" s="198">
        <v>8</v>
      </c>
      <c r="G703" s="198">
        <v>44</v>
      </c>
      <c r="H703" s="201" t="s">
        <v>10</v>
      </c>
      <c r="I703" s="201" t="s">
        <v>10</v>
      </c>
      <c r="J703" s="215">
        <f t="shared" si="47"/>
        <v>307</v>
      </c>
    </row>
    <row r="704" spans="1:10" x14ac:dyDescent="0.35">
      <c r="A704" s="139">
        <v>45269</v>
      </c>
      <c r="B704" s="106" t="s">
        <v>34</v>
      </c>
      <c r="C704" s="202">
        <v>21</v>
      </c>
      <c r="D704" s="202">
        <v>62</v>
      </c>
      <c r="E704" s="198">
        <v>27</v>
      </c>
      <c r="F704" s="202">
        <v>2</v>
      </c>
      <c r="G704" s="202">
        <v>2</v>
      </c>
      <c r="H704" s="201" t="s">
        <v>10</v>
      </c>
      <c r="I704" s="201" t="s">
        <v>10</v>
      </c>
      <c r="J704" s="215">
        <f t="shared" si="47"/>
        <v>114</v>
      </c>
    </row>
    <row r="705" spans="1:10" x14ac:dyDescent="0.35">
      <c r="A705" s="139">
        <v>45270</v>
      </c>
      <c r="B705" s="106" t="s">
        <v>35</v>
      </c>
      <c r="C705" s="202">
        <v>91</v>
      </c>
      <c r="D705" s="202">
        <v>113</v>
      </c>
      <c r="E705" s="198">
        <v>92</v>
      </c>
      <c r="F705" s="202">
        <v>11</v>
      </c>
      <c r="G705" s="202">
        <v>9</v>
      </c>
      <c r="H705" s="201" t="s">
        <v>10</v>
      </c>
      <c r="I705" s="202">
        <v>2</v>
      </c>
      <c r="J705" s="215">
        <f t="shared" si="47"/>
        <v>318</v>
      </c>
    </row>
    <row r="706" spans="1:10" x14ac:dyDescent="0.35">
      <c r="A706" s="139">
        <v>45271</v>
      </c>
      <c r="B706" s="106" t="s">
        <v>44</v>
      </c>
      <c r="C706" s="202">
        <v>5</v>
      </c>
      <c r="D706" s="202">
        <v>111</v>
      </c>
      <c r="E706" s="198">
        <v>334</v>
      </c>
      <c r="F706" s="198">
        <v>282</v>
      </c>
      <c r="G706" s="198">
        <v>60</v>
      </c>
      <c r="H706" s="201" t="s">
        <v>10</v>
      </c>
      <c r="I706" s="198">
        <v>15</v>
      </c>
      <c r="J706" s="215">
        <f t="shared" si="47"/>
        <v>807</v>
      </c>
    </row>
    <row r="707" spans="1:10" x14ac:dyDescent="0.35">
      <c r="A707" s="139">
        <v>45272</v>
      </c>
      <c r="B707" s="106" t="s">
        <v>36</v>
      </c>
      <c r="C707" s="201" t="s">
        <v>10</v>
      </c>
      <c r="D707" s="201" t="s">
        <v>10</v>
      </c>
      <c r="E707" s="198">
        <v>55</v>
      </c>
      <c r="F707" s="201" t="s">
        <v>10</v>
      </c>
      <c r="G707" s="201" t="s">
        <v>10</v>
      </c>
      <c r="H707" s="201" t="s">
        <v>10</v>
      </c>
      <c r="I707" s="201" t="s">
        <v>10</v>
      </c>
      <c r="J707" s="215">
        <f t="shared" si="47"/>
        <v>55</v>
      </c>
    </row>
    <row r="708" spans="1:10" x14ac:dyDescent="0.35">
      <c r="A708" s="139">
        <v>45273</v>
      </c>
      <c r="B708" s="106" t="s">
        <v>37</v>
      </c>
      <c r="C708" s="201" t="s">
        <v>10</v>
      </c>
      <c r="D708" s="201" t="s">
        <v>10</v>
      </c>
      <c r="E708" s="202">
        <v>6</v>
      </c>
      <c r="F708" s="201" t="s">
        <v>10</v>
      </c>
      <c r="G708" s="201" t="s">
        <v>10</v>
      </c>
      <c r="H708" s="201" t="s">
        <v>10</v>
      </c>
      <c r="I708" s="201" t="s">
        <v>10</v>
      </c>
      <c r="J708" s="215">
        <f t="shared" si="47"/>
        <v>6</v>
      </c>
    </row>
    <row r="709" spans="1:10" x14ac:dyDescent="0.35">
      <c r="A709" s="139">
        <v>45274</v>
      </c>
      <c r="B709" s="106" t="s">
        <v>39</v>
      </c>
      <c r="C709" s="201" t="s">
        <v>10</v>
      </c>
      <c r="D709" s="201" t="s">
        <v>10</v>
      </c>
      <c r="E709" s="201"/>
      <c r="F709" s="201" t="s">
        <v>10</v>
      </c>
      <c r="G709" s="201" t="s">
        <v>10</v>
      </c>
      <c r="H709" s="201" t="s">
        <v>10</v>
      </c>
      <c r="I709" s="201" t="s">
        <v>10</v>
      </c>
      <c r="J709" s="231" t="s">
        <v>10</v>
      </c>
    </row>
    <row r="710" spans="1:10" x14ac:dyDescent="0.35">
      <c r="A710" s="139">
        <v>45275</v>
      </c>
      <c r="B710" s="106" t="s">
        <v>43</v>
      </c>
      <c r="C710" s="201" t="s">
        <v>10</v>
      </c>
      <c r="D710" s="202">
        <v>457</v>
      </c>
      <c r="E710" s="198">
        <v>62</v>
      </c>
      <c r="F710" s="202">
        <v>2</v>
      </c>
      <c r="G710" s="202">
        <v>11</v>
      </c>
      <c r="H710" s="201" t="s">
        <v>10</v>
      </c>
      <c r="I710" s="202">
        <v>4</v>
      </c>
      <c r="J710" s="215">
        <f t="shared" si="47"/>
        <v>536</v>
      </c>
    </row>
    <row r="711" spans="1:10" x14ac:dyDescent="0.35">
      <c r="A711" s="139">
        <v>45276</v>
      </c>
      <c r="B711" s="106" t="s">
        <v>40</v>
      </c>
      <c r="C711" s="201" t="s">
        <v>10</v>
      </c>
      <c r="D711" s="201" t="s">
        <v>10</v>
      </c>
      <c r="E711" s="201"/>
      <c r="F711" s="201" t="s">
        <v>10</v>
      </c>
      <c r="G711" s="201" t="s">
        <v>10</v>
      </c>
      <c r="H711" s="201" t="s">
        <v>10</v>
      </c>
      <c r="I711" s="201" t="s">
        <v>10</v>
      </c>
      <c r="J711" s="231" t="s">
        <v>10</v>
      </c>
    </row>
    <row r="712" spans="1:10" x14ac:dyDescent="0.35">
      <c r="A712" s="139">
        <v>45277</v>
      </c>
      <c r="B712" s="106" t="s">
        <v>45</v>
      </c>
      <c r="C712" s="201" t="s">
        <v>10</v>
      </c>
      <c r="D712" s="201" t="s">
        <v>10</v>
      </c>
      <c r="E712" s="198">
        <v>2</v>
      </c>
      <c r="F712" s="208" t="s">
        <v>10</v>
      </c>
      <c r="G712" s="201" t="s">
        <v>10</v>
      </c>
      <c r="H712" s="201" t="s">
        <v>10</v>
      </c>
      <c r="I712" s="201" t="s">
        <v>10</v>
      </c>
      <c r="J712" s="215">
        <f t="shared" si="47"/>
        <v>2</v>
      </c>
    </row>
    <row r="713" spans="1:10" x14ac:dyDescent="0.35">
      <c r="A713" s="139">
        <v>45278</v>
      </c>
      <c r="B713" s="106" t="s">
        <v>41</v>
      </c>
      <c r="C713" s="201" t="s">
        <v>10</v>
      </c>
      <c r="D713" s="201" t="s">
        <v>10</v>
      </c>
      <c r="E713" s="201"/>
      <c r="F713" s="208" t="s">
        <v>10</v>
      </c>
      <c r="G713" s="208" t="s">
        <v>10</v>
      </c>
      <c r="H713" s="201" t="s">
        <v>10</v>
      </c>
      <c r="I713" s="198">
        <v>76</v>
      </c>
      <c r="J713" s="215">
        <f t="shared" si="47"/>
        <v>76</v>
      </c>
    </row>
    <row r="714" spans="1:10" x14ac:dyDescent="0.35">
      <c r="A714" s="140">
        <v>45279</v>
      </c>
      <c r="B714" s="134" t="s">
        <v>42</v>
      </c>
      <c r="C714" s="213">
        <f t="shared" ref="C714:I714" si="48">SUM(C696:C713)</f>
        <v>1098</v>
      </c>
      <c r="D714" s="213">
        <f t="shared" si="48"/>
        <v>1578</v>
      </c>
      <c r="E714" s="213">
        <f t="shared" si="48"/>
        <v>1956</v>
      </c>
      <c r="F714" s="213">
        <f t="shared" si="48"/>
        <v>571</v>
      </c>
      <c r="G714" s="213">
        <f t="shared" si="48"/>
        <v>521</v>
      </c>
      <c r="H714" s="213">
        <f t="shared" si="48"/>
        <v>17</v>
      </c>
      <c r="I714" s="213">
        <f t="shared" si="48"/>
        <v>192</v>
      </c>
      <c r="J714" s="216">
        <f>+SUM(C714+D714+E714+F714+G714+H714+I714)</f>
        <v>5933</v>
      </c>
    </row>
    <row r="715" spans="1:10" x14ac:dyDescent="0.35">
      <c r="A715" s="126"/>
      <c r="B715" s="127" t="s">
        <v>12</v>
      </c>
      <c r="C715" s="242">
        <f>+SUM(C676+C695+C714)</f>
        <v>3379</v>
      </c>
      <c r="D715" s="242">
        <f t="shared" ref="D715:I715" si="49">+SUM(D676+D695+D714)</f>
        <v>5120</v>
      </c>
      <c r="E715" s="242">
        <f t="shared" si="49"/>
        <v>6458</v>
      </c>
      <c r="F715" s="242">
        <f t="shared" si="49"/>
        <v>1830</v>
      </c>
      <c r="G715" s="242">
        <f t="shared" si="49"/>
        <v>1597</v>
      </c>
      <c r="H715" s="242">
        <f t="shared" si="49"/>
        <v>71</v>
      </c>
      <c r="I715" s="242">
        <f t="shared" si="49"/>
        <v>586</v>
      </c>
      <c r="J715" s="242">
        <f>+SUM(C715+D715+E715+F715+G715+H715+I715)</f>
        <v>19041</v>
      </c>
    </row>
    <row r="716" spans="1:10" x14ac:dyDescent="0.35">
      <c r="A716" s="139">
        <v>45292</v>
      </c>
      <c r="B716" s="106" t="s">
        <v>26</v>
      </c>
      <c r="C716" s="197">
        <v>489</v>
      </c>
      <c r="D716" s="197">
        <v>921</v>
      </c>
      <c r="E716" s="214">
        <v>638</v>
      </c>
      <c r="F716" s="214">
        <v>80</v>
      </c>
      <c r="G716" s="214">
        <v>307</v>
      </c>
      <c r="H716" s="214">
        <v>8</v>
      </c>
      <c r="I716" s="214">
        <v>33</v>
      </c>
      <c r="J716" s="215">
        <f>+SUM(C716:I716)</f>
        <v>2476</v>
      </c>
    </row>
    <row r="717" spans="1:10" x14ac:dyDescent="0.35">
      <c r="A717" s="139">
        <v>45293</v>
      </c>
      <c r="B717" s="106" t="s">
        <v>27</v>
      </c>
      <c r="C717" s="202">
        <v>368</v>
      </c>
      <c r="D717" s="202">
        <v>374</v>
      </c>
      <c r="E717" s="198">
        <v>648</v>
      </c>
      <c r="F717" s="198">
        <v>250</v>
      </c>
      <c r="G717" s="198">
        <v>209</v>
      </c>
      <c r="H717" s="202">
        <v>16</v>
      </c>
      <c r="I717" s="198">
        <v>106</v>
      </c>
      <c r="J717" s="215">
        <f t="shared" ref="J717:J733" si="50">+SUM(C717:I717)</f>
        <v>1971</v>
      </c>
    </row>
    <row r="718" spans="1:10" x14ac:dyDescent="0.35">
      <c r="A718" s="139">
        <v>45294</v>
      </c>
      <c r="B718" s="106" t="s">
        <v>28</v>
      </c>
      <c r="C718" s="202">
        <v>20</v>
      </c>
      <c r="D718" s="202">
        <v>42</v>
      </c>
      <c r="E718" s="198">
        <v>47</v>
      </c>
      <c r="F718" s="198">
        <v>3</v>
      </c>
      <c r="G718" s="198">
        <v>9</v>
      </c>
      <c r="H718" s="201" t="s">
        <v>10</v>
      </c>
      <c r="I718" s="202">
        <v>1</v>
      </c>
      <c r="J718" s="215">
        <f t="shared" si="50"/>
        <v>122</v>
      </c>
    </row>
    <row r="719" spans="1:10" x14ac:dyDescent="0.35">
      <c r="A719" s="139">
        <v>45295</v>
      </c>
      <c r="B719" s="106" t="s">
        <v>29</v>
      </c>
      <c r="C719" s="202">
        <v>16</v>
      </c>
      <c r="D719" s="202">
        <v>40</v>
      </c>
      <c r="E719" s="198">
        <v>18</v>
      </c>
      <c r="F719" s="202">
        <v>2</v>
      </c>
      <c r="G719" s="202">
        <v>12</v>
      </c>
      <c r="H719" s="201" t="s">
        <v>10</v>
      </c>
      <c r="I719" s="201" t="s">
        <v>10</v>
      </c>
      <c r="J719" s="215">
        <f t="shared" si="50"/>
        <v>88</v>
      </c>
    </row>
    <row r="720" spans="1:10" x14ac:dyDescent="0.35">
      <c r="A720" s="139">
        <v>45296</v>
      </c>
      <c r="B720" s="106" t="s">
        <v>30</v>
      </c>
      <c r="C720" s="202">
        <v>88</v>
      </c>
      <c r="D720" s="202">
        <v>33</v>
      </c>
      <c r="E720" s="198">
        <v>118</v>
      </c>
      <c r="F720" s="201" t="s">
        <v>10</v>
      </c>
      <c r="G720" s="202">
        <v>4</v>
      </c>
      <c r="H720" s="201" t="s">
        <v>10</v>
      </c>
      <c r="I720" s="208" t="s">
        <v>10</v>
      </c>
      <c r="J720" s="215">
        <f t="shared" si="50"/>
        <v>243</v>
      </c>
    </row>
    <row r="721" spans="1:10" x14ac:dyDescent="0.35">
      <c r="A721" s="139">
        <v>45297</v>
      </c>
      <c r="B721" s="106" t="s">
        <v>31</v>
      </c>
      <c r="C721" s="202">
        <v>9</v>
      </c>
      <c r="D721" s="257">
        <v>27</v>
      </c>
      <c r="E721" s="198">
        <v>29</v>
      </c>
      <c r="F721" s="202">
        <v>5</v>
      </c>
      <c r="G721" s="198">
        <v>13</v>
      </c>
      <c r="H721" s="202">
        <v>1</v>
      </c>
      <c r="I721" s="202">
        <v>2</v>
      </c>
      <c r="J721" s="215">
        <f t="shared" si="50"/>
        <v>86</v>
      </c>
    </row>
    <row r="722" spans="1:10" x14ac:dyDescent="0.35">
      <c r="A722" s="139">
        <v>45298</v>
      </c>
      <c r="B722" s="106" t="s">
        <v>32</v>
      </c>
      <c r="C722" s="202">
        <v>98</v>
      </c>
      <c r="D722" s="201" t="s">
        <v>10</v>
      </c>
      <c r="E722" s="201" t="s">
        <v>10</v>
      </c>
      <c r="F722" s="201" t="s">
        <v>10</v>
      </c>
      <c r="G722" s="201" t="s">
        <v>10</v>
      </c>
      <c r="H722" s="201" t="s">
        <v>10</v>
      </c>
      <c r="I722" s="201" t="s">
        <v>10</v>
      </c>
      <c r="J722" s="215">
        <f t="shared" si="50"/>
        <v>98</v>
      </c>
    </row>
    <row r="723" spans="1:10" x14ac:dyDescent="0.35">
      <c r="A723" s="139">
        <v>45299</v>
      </c>
      <c r="B723" s="106" t="s">
        <v>33</v>
      </c>
      <c r="C723" s="202">
        <v>62</v>
      </c>
      <c r="D723" s="202">
        <v>43</v>
      </c>
      <c r="E723" s="198">
        <v>237</v>
      </c>
      <c r="F723" s="198">
        <v>7</v>
      </c>
      <c r="G723" s="198">
        <v>37</v>
      </c>
      <c r="H723" s="201" t="s">
        <v>10</v>
      </c>
      <c r="I723" s="201" t="s">
        <v>10</v>
      </c>
      <c r="J723" s="215">
        <f t="shared" si="50"/>
        <v>386</v>
      </c>
    </row>
    <row r="724" spans="1:10" x14ac:dyDescent="0.35">
      <c r="A724" s="139">
        <v>45300</v>
      </c>
      <c r="B724" s="106" t="s">
        <v>34</v>
      </c>
      <c r="C724" s="202">
        <v>62</v>
      </c>
      <c r="D724" s="202">
        <v>85</v>
      </c>
      <c r="E724" s="198">
        <v>50</v>
      </c>
      <c r="F724" s="202">
        <v>5</v>
      </c>
      <c r="G724" s="202"/>
      <c r="H724" s="201" t="s">
        <v>10</v>
      </c>
      <c r="I724" s="202">
        <v>1</v>
      </c>
      <c r="J724" s="215">
        <f t="shared" si="50"/>
        <v>203</v>
      </c>
    </row>
    <row r="725" spans="1:10" x14ac:dyDescent="0.35">
      <c r="A725" s="139">
        <v>45301</v>
      </c>
      <c r="B725" s="106" t="s">
        <v>35</v>
      </c>
      <c r="C725" s="202">
        <v>144</v>
      </c>
      <c r="D725" s="202">
        <v>137</v>
      </c>
      <c r="E725" s="198">
        <v>102</v>
      </c>
      <c r="F725" s="202">
        <v>12</v>
      </c>
      <c r="G725" s="202">
        <v>14</v>
      </c>
      <c r="H725" s="201" t="s">
        <v>10</v>
      </c>
      <c r="I725" s="202">
        <v>1</v>
      </c>
      <c r="J725" s="215">
        <f t="shared" si="50"/>
        <v>410</v>
      </c>
    </row>
    <row r="726" spans="1:10" x14ac:dyDescent="0.35">
      <c r="A726" s="139">
        <v>45302</v>
      </c>
      <c r="B726" s="106" t="s">
        <v>44</v>
      </c>
      <c r="C726" s="202">
        <v>27</v>
      </c>
      <c r="D726" s="202">
        <v>141</v>
      </c>
      <c r="E726" s="198">
        <v>305</v>
      </c>
      <c r="F726" s="198">
        <v>341</v>
      </c>
      <c r="G726" s="198">
        <v>98</v>
      </c>
      <c r="H726" s="201" t="s">
        <v>10</v>
      </c>
      <c r="I726" s="198">
        <v>19</v>
      </c>
      <c r="J726" s="215">
        <f t="shared" si="50"/>
        <v>931</v>
      </c>
    </row>
    <row r="727" spans="1:10" x14ac:dyDescent="0.35">
      <c r="A727" s="139">
        <v>45303</v>
      </c>
      <c r="B727" s="106" t="s">
        <v>36</v>
      </c>
      <c r="C727" s="201" t="s">
        <v>10</v>
      </c>
      <c r="D727" s="201" t="s">
        <v>10</v>
      </c>
      <c r="E727" s="198">
        <v>73</v>
      </c>
      <c r="F727" s="201" t="s">
        <v>10</v>
      </c>
      <c r="G727" s="201" t="s">
        <v>10</v>
      </c>
      <c r="H727" s="201" t="s">
        <v>10</v>
      </c>
      <c r="I727" s="201" t="s">
        <v>10</v>
      </c>
      <c r="J727" s="215">
        <f t="shared" si="50"/>
        <v>73</v>
      </c>
    </row>
    <row r="728" spans="1:10" x14ac:dyDescent="0.35">
      <c r="A728" s="139">
        <v>45304</v>
      </c>
      <c r="B728" s="106" t="s">
        <v>37</v>
      </c>
      <c r="C728" s="201" t="s">
        <v>10</v>
      </c>
      <c r="D728" s="201" t="s">
        <v>10</v>
      </c>
      <c r="E728" s="202" t="s">
        <v>10</v>
      </c>
      <c r="F728" s="201" t="s">
        <v>10</v>
      </c>
      <c r="G728" s="201" t="s">
        <v>10</v>
      </c>
      <c r="H728" s="201" t="s">
        <v>10</v>
      </c>
      <c r="I728" s="201" t="s">
        <v>10</v>
      </c>
      <c r="J728" s="231" t="s">
        <v>10</v>
      </c>
    </row>
    <row r="729" spans="1:10" x14ac:dyDescent="0.35">
      <c r="A729" s="139">
        <v>45305</v>
      </c>
      <c r="B729" s="106" t="s">
        <v>39</v>
      </c>
      <c r="C729" s="201" t="s">
        <v>10</v>
      </c>
      <c r="D729" s="202">
        <v>1</v>
      </c>
      <c r="E729" s="202">
        <v>2</v>
      </c>
      <c r="F729" s="201" t="s">
        <v>10</v>
      </c>
      <c r="G729" s="201" t="s">
        <v>10</v>
      </c>
      <c r="H729" s="201" t="s">
        <v>10</v>
      </c>
      <c r="I729" s="201" t="s">
        <v>10</v>
      </c>
      <c r="J729" s="215">
        <f t="shared" si="50"/>
        <v>3</v>
      </c>
    </row>
    <row r="730" spans="1:10" x14ac:dyDescent="0.35">
      <c r="A730" s="139">
        <v>45306</v>
      </c>
      <c r="B730" s="106" t="s">
        <v>43</v>
      </c>
      <c r="C730" s="201" t="s">
        <v>10</v>
      </c>
      <c r="D730" s="202">
        <v>52</v>
      </c>
      <c r="E730" s="198">
        <v>57</v>
      </c>
      <c r="F730" s="201" t="s">
        <v>10</v>
      </c>
      <c r="G730" s="202">
        <v>5</v>
      </c>
      <c r="H730" s="201" t="s">
        <v>10</v>
      </c>
      <c r="I730" s="201" t="s">
        <v>10</v>
      </c>
      <c r="J730" s="215">
        <f t="shared" si="50"/>
        <v>114</v>
      </c>
    </row>
    <row r="731" spans="1:10" x14ac:dyDescent="0.35">
      <c r="A731" s="139">
        <v>45307</v>
      </c>
      <c r="B731" s="106" t="s">
        <v>40</v>
      </c>
      <c r="C731" s="201" t="s">
        <v>10</v>
      </c>
      <c r="D731" s="201" t="s">
        <v>10</v>
      </c>
      <c r="E731" s="202">
        <v>2</v>
      </c>
      <c r="F731" s="201" t="s">
        <v>10</v>
      </c>
      <c r="G731" s="201" t="s">
        <v>10</v>
      </c>
      <c r="H731" s="201" t="s">
        <v>10</v>
      </c>
      <c r="I731" s="201" t="s">
        <v>10</v>
      </c>
      <c r="J731" s="215">
        <f t="shared" si="50"/>
        <v>2</v>
      </c>
    </row>
    <row r="732" spans="1:10" x14ac:dyDescent="0.35">
      <c r="A732" s="139">
        <v>45308</v>
      </c>
      <c r="B732" s="106" t="s">
        <v>45</v>
      </c>
      <c r="C732" s="201" t="s">
        <v>10</v>
      </c>
      <c r="D732" s="202">
        <v>5</v>
      </c>
      <c r="E732" s="208" t="s">
        <v>10</v>
      </c>
      <c r="F732" s="201" t="s">
        <v>10</v>
      </c>
      <c r="G732" s="201" t="s">
        <v>10</v>
      </c>
      <c r="H732" s="201" t="s">
        <v>10</v>
      </c>
      <c r="I732" s="201" t="s">
        <v>10</v>
      </c>
      <c r="J732" s="215">
        <f t="shared" si="50"/>
        <v>5</v>
      </c>
    </row>
    <row r="733" spans="1:10" x14ac:dyDescent="0.35">
      <c r="A733" s="139">
        <v>45309</v>
      </c>
      <c r="B733" s="106" t="s">
        <v>41</v>
      </c>
      <c r="C733" s="201" t="s">
        <v>10</v>
      </c>
      <c r="D733" s="201" t="s">
        <v>10</v>
      </c>
      <c r="E733" s="201" t="s">
        <v>10</v>
      </c>
      <c r="F733" s="201" t="s">
        <v>10</v>
      </c>
      <c r="G733" s="198">
        <v>3</v>
      </c>
      <c r="H733" s="201" t="s">
        <v>10</v>
      </c>
      <c r="I733" s="198">
        <v>93</v>
      </c>
      <c r="J733" s="215">
        <f t="shared" si="50"/>
        <v>96</v>
      </c>
    </row>
    <row r="734" spans="1:10" x14ac:dyDescent="0.35">
      <c r="A734" s="140">
        <v>45310</v>
      </c>
      <c r="B734" s="134" t="s">
        <v>42</v>
      </c>
      <c r="C734" s="213">
        <f t="shared" ref="C734:I734" si="51">SUM(C716:C733)</f>
        <v>1383</v>
      </c>
      <c r="D734" s="213">
        <f t="shared" si="51"/>
        <v>1901</v>
      </c>
      <c r="E734" s="213">
        <f t="shared" si="51"/>
        <v>2326</v>
      </c>
      <c r="F734" s="213">
        <f t="shared" si="51"/>
        <v>705</v>
      </c>
      <c r="G734" s="213">
        <f t="shared" si="51"/>
        <v>711</v>
      </c>
      <c r="H734" s="213">
        <f t="shared" si="51"/>
        <v>25</v>
      </c>
      <c r="I734" s="213">
        <f t="shared" si="51"/>
        <v>256</v>
      </c>
      <c r="J734" s="216">
        <f>+SUM(I734+H734+G734+F734+E734+D734+C734)</f>
        <v>7307</v>
      </c>
    </row>
    <row r="735" spans="1:10" x14ac:dyDescent="0.35">
      <c r="A735" s="139">
        <v>45323</v>
      </c>
      <c r="B735" s="106" t="s">
        <v>26</v>
      </c>
      <c r="C735" s="197">
        <v>335</v>
      </c>
      <c r="D735" s="197">
        <v>712</v>
      </c>
      <c r="E735" s="214">
        <v>651</v>
      </c>
      <c r="F735" s="214">
        <v>94</v>
      </c>
      <c r="G735" s="214">
        <v>335</v>
      </c>
      <c r="H735" s="214">
        <v>6</v>
      </c>
      <c r="I735" s="214">
        <v>34</v>
      </c>
      <c r="J735" s="215">
        <f>+SUM(C735:I735)</f>
        <v>2167</v>
      </c>
    </row>
    <row r="736" spans="1:10" x14ac:dyDescent="0.35">
      <c r="A736" s="139">
        <v>45324</v>
      </c>
      <c r="B736" s="106" t="s">
        <v>27</v>
      </c>
      <c r="C736" s="202">
        <v>387</v>
      </c>
      <c r="D736" s="202">
        <v>385</v>
      </c>
      <c r="E736" s="198">
        <v>711</v>
      </c>
      <c r="F736" s="198">
        <v>274</v>
      </c>
      <c r="G736" s="198">
        <v>201</v>
      </c>
      <c r="H736" s="202">
        <v>20</v>
      </c>
      <c r="I736" s="198">
        <v>107</v>
      </c>
      <c r="J736" s="215">
        <f t="shared" ref="J736:J752" si="52">+SUM(C736:I736)</f>
        <v>2085</v>
      </c>
    </row>
    <row r="737" spans="1:10" x14ac:dyDescent="0.35">
      <c r="A737" s="139">
        <v>45325</v>
      </c>
      <c r="B737" s="106" t="s">
        <v>28</v>
      </c>
      <c r="C737" s="202">
        <v>16</v>
      </c>
      <c r="D737" s="202">
        <v>34</v>
      </c>
      <c r="E737" s="198">
        <v>59</v>
      </c>
      <c r="F737" s="198">
        <v>1</v>
      </c>
      <c r="G737" s="198">
        <v>11</v>
      </c>
      <c r="H737" s="201" t="s">
        <v>10</v>
      </c>
      <c r="I737" s="202">
        <v>4</v>
      </c>
      <c r="J737" s="215">
        <f t="shared" si="52"/>
        <v>125</v>
      </c>
    </row>
    <row r="738" spans="1:10" x14ac:dyDescent="0.35">
      <c r="A738" s="139">
        <v>45326</v>
      </c>
      <c r="B738" s="106" t="s">
        <v>29</v>
      </c>
      <c r="C738" s="202">
        <v>9</v>
      </c>
      <c r="D738" s="202">
        <v>52</v>
      </c>
      <c r="E738" s="198">
        <v>17</v>
      </c>
      <c r="F738" s="201" t="s">
        <v>10</v>
      </c>
      <c r="G738" s="202">
        <v>25</v>
      </c>
      <c r="H738" s="201" t="s">
        <v>10</v>
      </c>
      <c r="I738" s="201" t="s">
        <v>10</v>
      </c>
      <c r="J738" s="215">
        <f t="shared" si="52"/>
        <v>103</v>
      </c>
    </row>
    <row r="739" spans="1:10" x14ac:dyDescent="0.35">
      <c r="A739" s="139">
        <v>45327</v>
      </c>
      <c r="B739" s="106" t="s">
        <v>30</v>
      </c>
      <c r="C739" s="202">
        <v>53</v>
      </c>
      <c r="D739" s="202">
        <v>25</v>
      </c>
      <c r="E739" s="198">
        <v>107</v>
      </c>
      <c r="F739" s="202">
        <v>1</v>
      </c>
      <c r="G739" s="202">
        <v>6</v>
      </c>
      <c r="H739" s="201" t="s">
        <v>10</v>
      </c>
      <c r="I739" s="198">
        <v>5</v>
      </c>
      <c r="J739" s="215">
        <f t="shared" si="52"/>
        <v>197</v>
      </c>
    </row>
    <row r="740" spans="1:10" x14ac:dyDescent="0.35">
      <c r="A740" s="139">
        <v>45328</v>
      </c>
      <c r="B740" s="106" t="s">
        <v>31</v>
      </c>
      <c r="C740" s="202">
        <v>6</v>
      </c>
      <c r="D740" s="257">
        <v>12</v>
      </c>
      <c r="E740" s="198">
        <v>123</v>
      </c>
      <c r="F740" s="202">
        <v>4</v>
      </c>
      <c r="G740" s="198">
        <v>10</v>
      </c>
      <c r="H740" s="202">
        <v>2</v>
      </c>
      <c r="I740" s="202">
        <v>2</v>
      </c>
      <c r="J740" s="215">
        <f t="shared" si="52"/>
        <v>159</v>
      </c>
    </row>
    <row r="741" spans="1:10" x14ac:dyDescent="0.35">
      <c r="A741" s="139">
        <v>45329</v>
      </c>
      <c r="B741" s="106" t="s">
        <v>32</v>
      </c>
      <c r="C741" s="202">
        <v>232</v>
      </c>
      <c r="D741" s="201" t="s">
        <v>10</v>
      </c>
      <c r="E741" s="201" t="s">
        <v>10</v>
      </c>
      <c r="F741" s="201" t="s">
        <v>10</v>
      </c>
      <c r="G741" s="201" t="s">
        <v>10</v>
      </c>
      <c r="H741" s="201" t="s">
        <v>10</v>
      </c>
      <c r="I741" s="201" t="s">
        <v>10</v>
      </c>
      <c r="J741" s="215">
        <f t="shared" si="52"/>
        <v>232</v>
      </c>
    </row>
    <row r="742" spans="1:10" x14ac:dyDescent="0.35">
      <c r="A742" s="139">
        <v>45330</v>
      </c>
      <c r="B742" s="106" t="s">
        <v>33</v>
      </c>
      <c r="C742" s="202">
        <v>40</v>
      </c>
      <c r="D742" s="202">
        <v>65</v>
      </c>
      <c r="E742" s="198">
        <v>236</v>
      </c>
      <c r="F742" s="198">
        <v>6</v>
      </c>
      <c r="G742" s="198">
        <v>50</v>
      </c>
      <c r="H742" s="201" t="s">
        <v>10</v>
      </c>
      <c r="I742" s="202">
        <v>3</v>
      </c>
      <c r="J742" s="215">
        <f t="shared" si="52"/>
        <v>400</v>
      </c>
    </row>
    <row r="743" spans="1:10" x14ac:dyDescent="0.35">
      <c r="A743" s="139">
        <v>45331</v>
      </c>
      <c r="B743" s="106" t="s">
        <v>34</v>
      </c>
      <c r="C743" s="201" t="s">
        <v>10</v>
      </c>
      <c r="D743" s="202">
        <v>66</v>
      </c>
      <c r="E743" s="198">
        <v>34</v>
      </c>
      <c r="F743" s="202">
        <v>9</v>
      </c>
      <c r="G743" s="202">
        <v>6</v>
      </c>
      <c r="H743" s="201" t="s">
        <v>10</v>
      </c>
      <c r="I743" s="201" t="s">
        <v>10</v>
      </c>
      <c r="J743" s="215">
        <f t="shared" si="52"/>
        <v>115</v>
      </c>
    </row>
    <row r="744" spans="1:10" x14ac:dyDescent="0.35">
      <c r="A744" s="139">
        <v>45332</v>
      </c>
      <c r="B744" s="106" t="s">
        <v>35</v>
      </c>
      <c r="C744" s="202">
        <v>100</v>
      </c>
      <c r="D744" s="202">
        <v>130</v>
      </c>
      <c r="E744" s="198">
        <v>82</v>
      </c>
      <c r="F744" s="202">
        <v>10</v>
      </c>
      <c r="G744" s="202">
        <v>21</v>
      </c>
      <c r="H744" s="201" t="s">
        <v>10</v>
      </c>
      <c r="I744" s="202">
        <v>2</v>
      </c>
      <c r="J744" s="215">
        <f t="shared" si="52"/>
        <v>345</v>
      </c>
    </row>
    <row r="745" spans="1:10" x14ac:dyDescent="0.35">
      <c r="A745" s="139">
        <v>45333</v>
      </c>
      <c r="B745" s="106" t="s">
        <v>44</v>
      </c>
      <c r="C745" s="202">
        <v>21</v>
      </c>
      <c r="D745" s="202">
        <v>311</v>
      </c>
      <c r="E745" s="198">
        <v>76</v>
      </c>
      <c r="F745" s="198">
        <v>389</v>
      </c>
      <c r="G745" s="198">
        <v>123</v>
      </c>
      <c r="H745" s="201" t="s">
        <v>10</v>
      </c>
      <c r="I745" s="198">
        <v>34</v>
      </c>
      <c r="J745" s="215">
        <f t="shared" si="52"/>
        <v>954</v>
      </c>
    </row>
    <row r="746" spans="1:10" x14ac:dyDescent="0.35">
      <c r="A746" s="139">
        <v>45334</v>
      </c>
      <c r="B746" s="106" t="s">
        <v>36</v>
      </c>
      <c r="C746" s="201" t="s">
        <v>10</v>
      </c>
      <c r="D746" s="201" t="s">
        <v>10</v>
      </c>
      <c r="E746" s="198">
        <v>60</v>
      </c>
      <c r="F746" s="201" t="s">
        <v>10</v>
      </c>
      <c r="G746" s="201" t="s">
        <v>10</v>
      </c>
      <c r="H746" s="201" t="s">
        <v>10</v>
      </c>
      <c r="I746" s="201" t="s">
        <v>10</v>
      </c>
      <c r="J746" s="215">
        <f t="shared" si="52"/>
        <v>60</v>
      </c>
    </row>
    <row r="747" spans="1:10" x14ac:dyDescent="0.35">
      <c r="A747" s="139">
        <v>45335</v>
      </c>
      <c r="B747" s="106" t="s">
        <v>37</v>
      </c>
      <c r="C747" s="201" t="s">
        <v>10</v>
      </c>
      <c r="D747" s="201" t="s">
        <v>10</v>
      </c>
      <c r="E747" s="201" t="s">
        <v>10</v>
      </c>
      <c r="F747" s="201" t="s">
        <v>10</v>
      </c>
      <c r="G747" s="201" t="s">
        <v>10</v>
      </c>
      <c r="H747" s="201" t="s">
        <v>10</v>
      </c>
      <c r="I747" s="201" t="s">
        <v>10</v>
      </c>
      <c r="J747" s="231" t="s">
        <v>10</v>
      </c>
    </row>
    <row r="748" spans="1:10" x14ac:dyDescent="0.35">
      <c r="A748" s="139">
        <v>45336</v>
      </c>
      <c r="B748" s="106" t="s">
        <v>39</v>
      </c>
      <c r="C748" s="201" t="s">
        <v>10</v>
      </c>
      <c r="D748" s="201" t="s">
        <v>10</v>
      </c>
      <c r="E748" s="202">
        <v>2</v>
      </c>
      <c r="F748" s="201" t="s">
        <v>10</v>
      </c>
      <c r="G748" s="201" t="s">
        <v>10</v>
      </c>
      <c r="H748" s="201" t="s">
        <v>10</v>
      </c>
      <c r="I748" s="201" t="s">
        <v>10</v>
      </c>
      <c r="J748" s="215">
        <f t="shared" si="52"/>
        <v>2</v>
      </c>
    </row>
    <row r="749" spans="1:10" x14ac:dyDescent="0.35">
      <c r="A749" s="139">
        <v>45337</v>
      </c>
      <c r="B749" s="106" t="s">
        <v>43</v>
      </c>
      <c r="C749" s="201" t="s">
        <v>10</v>
      </c>
      <c r="D749" s="202">
        <v>61</v>
      </c>
      <c r="E749" s="198">
        <v>81</v>
      </c>
      <c r="F749" s="202">
        <v>1</v>
      </c>
      <c r="G749" s="202">
        <v>5</v>
      </c>
      <c r="H749" s="201" t="s">
        <v>10</v>
      </c>
      <c r="I749" s="201" t="s">
        <v>10</v>
      </c>
      <c r="J749" s="215">
        <f t="shared" si="52"/>
        <v>148</v>
      </c>
    </row>
    <row r="750" spans="1:10" x14ac:dyDescent="0.35">
      <c r="A750" s="139">
        <v>45338</v>
      </c>
      <c r="B750" s="106" t="s">
        <v>40</v>
      </c>
      <c r="C750" s="201" t="s">
        <v>10</v>
      </c>
      <c r="D750" s="201" t="s">
        <v>10</v>
      </c>
      <c r="E750" s="201" t="s">
        <v>10</v>
      </c>
      <c r="F750" s="201" t="s">
        <v>10</v>
      </c>
      <c r="G750" s="201" t="s">
        <v>10</v>
      </c>
      <c r="H750" s="201" t="s">
        <v>10</v>
      </c>
      <c r="I750" s="201" t="s">
        <v>10</v>
      </c>
      <c r="J750" s="231" t="s">
        <v>10</v>
      </c>
    </row>
    <row r="751" spans="1:10" x14ac:dyDescent="0.35">
      <c r="A751" s="139">
        <v>45339</v>
      </c>
      <c r="B751" s="106" t="s">
        <v>45</v>
      </c>
      <c r="C751" s="201" t="s">
        <v>10</v>
      </c>
      <c r="D751" s="202">
        <v>3</v>
      </c>
      <c r="E751" s="208" t="s">
        <v>10</v>
      </c>
      <c r="F751" s="201" t="s">
        <v>10</v>
      </c>
      <c r="G751" s="201" t="s">
        <v>10</v>
      </c>
      <c r="H751" s="201" t="s">
        <v>10</v>
      </c>
      <c r="I751" s="201" t="s">
        <v>10</v>
      </c>
      <c r="J751" s="215">
        <f t="shared" si="52"/>
        <v>3</v>
      </c>
    </row>
    <row r="752" spans="1:10" x14ac:dyDescent="0.35">
      <c r="A752" s="139">
        <v>45340</v>
      </c>
      <c r="B752" s="106" t="s">
        <v>41</v>
      </c>
      <c r="C752" s="201" t="s">
        <v>10</v>
      </c>
      <c r="D752" s="201" t="s">
        <v>10</v>
      </c>
      <c r="E752" s="201" t="s">
        <v>10</v>
      </c>
      <c r="F752" s="201" t="s">
        <v>10</v>
      </c>
      <c r="G752" s="198">
        <v>87</v>
      </c>
      <c r="H752" s="201" t="s">
        <v>10</v>
      </c>
      <c r="I752" s="198">
        <v>105</v>
      </c>
      <c r="J752" s="215">
        <f t="shared" si="52"/>
        <v>192</v>
      </c>
    </row>
    <row r="753" spans="1:10" x14ac:dyDescent="0.35">
      <c r="A753" s="140">
        <v>45341</v>
      </c>
      <c r="B753" s="134" t="s">
        <v>42</v>
      </c>
      <c r="C753" s="213">
        <f t="shared" ref="C753:I753" si="53">SUM(C735:C752)</f>
        <v>1199</v>
      </c>
      <c r="D753" s="213">
        <f t="shared" si="53"/>
        <v>1856</v>
      </c>
      <c r="E753" s="213">
        <f t="shared" si="53"/>
        <v>2239</v>
      </c>
      <c r="F753" s="213">
        <f t="shared" si="53"/>
        <v>789</v>
      </c>
      <c r="G753" s="213">
        <f t="shared" si="53"/>
        <v>880</v>
      </c>
      <c r="H753" s="213">
        <f t="shared" si="53"/>
        <v>28</v>
      </c>
      <c r="I753" s="213">
        <f t="shared" si="53"/>
        <v>296</v>
      </c>
      <c r="J753" s="216">
        <f>+SUM(C753:I753)</f>
        <v>7287</v>
      </c>
    </row>
    <row r="754" spans="1:10" x14ac:dyDescent="0.35">
      <c r="A754" s="139">
        <v>45352</v>
      </c>
      <c r="B754" s="106" t="s">
        <v>26</v>
      </c>
      <c r="C754" s="197">
        <v>233</v>
      </c>
      <c r="D754" s="197">
        <v>578</v>
      </c>
      <c r="E754" s="214">
        <v>607</v>
      </c>
      <c r="F754" s="214">
        <v>70</v>
      </c>
      <c r="G754" s="214">
        <v>327</v>
      </c>
      <c r="H754" s="214">
        <v>14</v>
      </c>
      <c r="I754" s="214">
        <v>45</v>
      </c>
      <c r="J754" s="215">
        <f>SUM(C754:I754)</f>
        <v>1874</v>
      </c>
    </row>
    <row r="755" spans="1:10" x14ac:dyDescent="0.35">
      <c r="A755" s="139">
        <v>45353</v>
      </c>
      <c r="B755" s="106" t="s">
        <v>27</v>
      </c>
      <c r="C755" s="202">
        <v>360</v>
      </c>
      <c r="D755" s="202">
        <v>403</v>
      </c>
      <c r="E755" s="198">
        <v>684</v>
      </c>
      <c r="F755" s="198">
        <v>237</v>
      </c>
      <c r="G755" s="198">
        <v>187</v>
      </c>
      <c r="H755" s="202">
        <v>19</v>
      </c>
      <c r="I755" s="198">
        <v>102</v>
      </c>
      <c r="J755" s="215">
        <f t="shared" ref="J755:J768" si="54">SUM(C755:I755)</f>
        <v>1992</v>
      </c>
    </row>
    <row r="756" spans="1:10" x14ac:dyDescent="0.35">
      <c r="A756" s="139">
        <v>45354</v>
      </c>
      <c r="B756" s="106" t="s">
        <v>28</v>
      </c>
      <c r="C756" s="202">
        <v>17</v>
      </c>
      <c r="D756" s="202">
        <v>41</v>
      </c>
      <c r="E756" s="198">
        <v>92</v>
      </c>
      <c r="F756" s="208" t="s">
        <v>10</v>
      </c>
      <c r="G756" s="198">
        <v>48</v>
      </c>
      <c r="H756" s="201" t="s">
        <v>10</v>
      </c>
      <c r="I756" s="202">
        <v>4</v>
      </c>
      <c r="J756" s="215">
        <f t="shared" si="54"/>
        <v>202</v>
      </c>
    </row>
    <row r="757" spans="1:10" x14ac:dyDescent="0.35">
      <c r="A757" s="139">
        <v>45355</v>
      </c>
      <c r="B757" s="106" t="s">
        <v>29</v>
      </c>
      <c r="C757" s="202">
        <v>12</v>
      </c>
      <c r="D757" s="202">
        <v>36</v>
      </c>
      <c r="E757" s="208" t="s">
        <v>10</v>
      </c>
      <c r="F757" s="201" t="s">
        <v>10</v>
      </c>
      <c r="G757" s="202">
        <v>10</v>
      </c>
      <c r="H757" s="201" t="s">
        <v>10</v>
      </c>
      <c r="I757" s="201" t="s">
        <v>10</v>
      </c>
      <c r="J757" s="215">
        <f t="shared" si="54"/>
        <v>58</v>
      </c>
    </row>
    <row r="758" spans="1:10" x14ac:dyDescent="0.35">
      <c r="A758" s="139">
        <v>45356</v>
      </c>
      <c r="B758" s="106" t="s">
        <v>30</v>
      </c>
      <c r="C758" s="202">
        <v>40</v>
      </c>
      <c r="D758" s="201" t="s">
        <v>10</v>
      </c>
      <c r="E758" s="198">
        <v>134</v>
      </c>
      <c r="F758" s="201" t="s">
        <v>10</v>
      </c>
      <c r="G758" s="202">
        <v>1</v>
      </c>
      <c r="H758" s="201" t="s">
        <v>10</v>
      </c>
      <c r="I758" s="198">
        <v>2</v>
      </c>
      <c r="J758" s="215">
        <f t="shared" si="54"/>
        <v>177</v>
      </c>
    </row>
    <row r="759" spans="1:10" x14ac:dyDescent="0.35">
      <c r="A759" s="139">
        <v>45357</v>
      </c>
      <c r="B759" s="106" t="s">
        <v>31</v>
      </c>
      <c r="C759" s="202">
        <v>6</v>
      </c>
      <c r="D759" s="257">
        <v>15</v>
      </c>
      <c r="E759" s="198">
        <v>191</v>
      </c>
      <c r="F759" s="202">
        <v>4</v>
      </c>
      <c r="G759" s="198">
        <v>8</v>
      </c>
      <c r="H759" s="202">
        <v>1</v>
      </c>
      <c r="I759" s="202">
        <v>7</v>
      </c>
      <c r="J759" s="215">
        <f t="shared" si="54"/>
        <v>232</v>
      </c>
    </row>
    <row r="760" spans="1:10" x14ac:dyDescent="0.35">
      <c r="A760" s="139">
        <v>45358</v>
      </c>
      <c r="B760" s="106" t="s">
        <v>32</v>
      </c>
      <c r="C760" s="202">
        <v>117</v>
      </c>
      <c r="D760" s="201" t="s">
        <v>10</v>
      </c>
      <c r="E760" s="201" t="s">
        <v>10</v>
      </c>
      <c r="F760" s="201" t="s">
        <v>10</v>
      </c>
      <c r="G760" s="201" t="s">
        <v>10</v>
      </c>
      <c r="H760" s="201" t="s">
        <v>10</v>
      </c>
      <c r="I760" s="201" t="s">
        <v>10</v>
      </c>
      <c r="J760" s="215">
        <f t="shared" si="54"/>
        <v>117</v>
      </c>
    </row>
    <row r="761" spans="1:10" x14ac:dyDescent="0.35">
      <c r="A761" s="139">
        <v>45359</v>
      </c>
      <c r="B761" s="106" t="s">
        <v>33</v>
      </c>
      <c r="C761" s="202">
        <v>62</v>
      </c>
      <c r="D761" s="202">
        <v>38</v>
      </c>
      <c r="E761" s="208" t="s">
        <v>10</v>
      </c>
      <c r="F761" s="198">
        <v>12</v>
      </c>
      <c r="G761" s="208" t="s">
        <v>10</v>
      </c>
      <c r="H761" s="201" t="s">
        <v>10</v>
      </c>
      <c r="I761" s="202">
        <v>3</v>
      </c>
      <c r="J761" s="215">
        <f t="shared" si="54"/>
        <v>115</v>
      </c>
    </row>
    <row r="762" spans="1:10" x14ac:dyDescent="0.35">
      <c r="A762" s="139">
        <v>45360</v>
      </c>
      <c r="B762" s="106" t="s">
        <v>34</v>
      </c>
      <c r="C762" s="202">
        <v>55</v>
      </c>
      <c r="D762" s="202">
        <v>74</v>
      </c>
      <c r="E762" s="198">
        <v>85</v>
      </c>
      <c r="F762" s="202">
        <v>9</v>
      </c>
      <c r="G762" s="202">
        <v>1</v>
      </c>
      <c r="H762" s="201" t="s">
        <v>10</v>
      </c>
      <c r="I762" s="201" t="s">
        <v>10</v>
      </c>
      <c r="J762" s="215">
        <f t="shared" si="54"/>
        <v>224</v>
      </c>
    </row>
    <row r="763" spans="1:10" x14ac:dyDescent="0.35">
      <c r="A763" s="139">
        <v>45361</v>
      </c>
      <c r="B763" s="106" t="s">
        <v>35</v>
      </c>
      <c r="C763" s="202">
        <v>89</v>
      </c>
      <c r="D763" s="202">
        <v>96</v>
      </c>
      <c r="E763" s="198">
        <v>84</v>
      </c>
      <c r="F763" s="202">
        <v>8</v>
      </c>
      <c r="G763" s="202">
        <v>12</v>
      </c>
      <c r="H763" s="201" t="s">
        <v>10</v>
      </c>
      <c r="I763" s="202">
        <v>2</v>
      </c>
      <c r="J763" s="215">
        <f t="shared" si="54"/>
        <v>291</v>
      </c>
    </row>
    <row r="764" spans="1:10" x14ac:dyDescent="0.35">
      <c r="A764" s="139">
        <v>45362</v>
      </c>
      <c r="B764" s="106" t="s">
        <v>44</v>
      </c>
      <c r="C764" s="202">
        <v>22</v>
      </c>
      <c r="D764" s="202">
        <v>184</v>
      </c>
      <c r="E764" s="198">
        <v>227</v>
      </c>
      <c r="F764" s="198">
        <v>365</v>
      </c>
      <c r="G764" s="198">
        <v>95</v>
      </c>
      <c r="H764" s="201" t="s">
        <v>10</v>
      </c>
      <c r="I764" s="198">
        <v>37</v>
      </c>
      <c r="J764" s="215">
        <f t="shared" si="54"/>
        <v>930</v>
      </c>
    </row>
    <row r="765" spans="1:10" x14ac:dyDescent="0.35">
      <c r="A765" s="139">
        <v>45363</v>
      </c>
      <c r="B765" s="106" t="s">
        <v>36</v>
      </c>
      <c r="C765" s="201" t="s">
        <v>10</v>
      </c>
      <c r="D765" s="201" t="s">
        <v>10</v>
      </c>
      <c r="E765" s="198">
        <v>63</v>
      </c>
      <c r="F765" s="201" t="s">
        <v>10</v>
      </c>
      <c r="G765" s="201" t="s">
        <v>10</v>
      </c>
      <c r="H765" s="201" t="s">
        <v>10</v>
      </c>
      <c r="I765" s="201" t="s">
        <v>10</v>
      </c>
      <c r="J765" s="215">
        <f t="shared" si="54"/>
        <v>63</v>
      </c>
    </row>
    <row r="766" spans="1:10" x14ac:dyDescent="0.35">
      <c r="A766" s="139">
        <v>45364</v>
      </c>
      <c r="B766" s="106" t="s">
        <v>37</v>
      </c>
      <c r="C766" s="201" t="s">
        <v>10</v>
      </c>
      <c r="D766" s="201" t="s">
        <v>10</v>
      </c>
      <c r="E766" s="202">
        <v>1</v>
      </c>
      <c r="F766" s="201" t="s">
        <v>10</v>
      </c>
      <c r="G766" s="201" t="s">
        <v>10</v>
      </c>
      <c r="H766" s="201" t="s">
        <v>10</v>
      </c>
      <c r="I766" s="201" t="s">
        <v>10</v>
      </c>
      <c r="J766" s="215">
        <f t="shared" si="54"/>
        <v>1</v>
      </c>
    </row>
    <row r="767" spans="1:10" x14ac:dyDescent="0.35">
      <c r="A767" s="139">
        <v>45365</v>
      </c>
      <c r="B767" s="106" t="s">
        <v>39</v>
      </c>
      <c r="C767" s="201" t="s">
        <v>10</v>
      </c>
      <c r="D767" s="201" t="s">
        <v>10</v>
      </c>
      <c r="E767" s="201" t="s">
        <v>10</v>
      </c>
      <c r="F767" s="201" t="s">
        <v>10</v>
      </c>
      <c r="G767" s="201" t="s">
        <v>10</v>
      </c>
      <c r="H767" s="201" t="s">
        <v>10</v>
      </c>
      <c r="I767" s="201" t="s">
        <v>10</v>
      </c>
      <c r="J767" s="231" t="s">
        <v>10</v>
      </c>
    </row>
    <row r="768" spans="1:10" x14ac:dyDescent="0.35">
      <c r="A768" s="139">
        <v>45366</v>
      </c>
      <c r="B768" s="106" t="s">
        <v>43</v>
      </c>
      <c r="C768" s="201" t="s">
        <v>10</v>
      </c>
      <c r="D768" s="202">
        <v>80</v>
      </c>
      <c r="E768" s="198">
        <v>105</v>
      </c>
      <c r="F768" s="201" t="s">
        <v>10</v>
      </c>
      <c r="G768" s="201" t="s">
        <v>10</v>
      </c>
      <c r="H768" s="201" t="s">
        <v>10</v>
      </c>
      <c r="I768" s="257">
        <v>18</v>
      </c>
      <c r="J768" s="215">
        <f t="shared" si="54"/>
        <v>203</v>
      </c>
    </row>
    <row r="769" spans="1:12" x14ac:dyDescent="0.35">
      <c r="A769" s="139">
        <v>45367</v>
      </c>
      <c r="B769" s="106" t="s">
        <v>40</v>
      </c>
      <c r="C769" s="201" t="s">
        <v>10</v>
      </c>
      <c r="D769" s="201" t="s">
        <v>10</v>
      </c>
      <c r="E769" s="201" t="s">
        <v>10</v>
      </c>
      <c r="F769" s="201" t="s">
        <v>10</v>
      </c>
      <c r="G769" s="201" t="s">
        <v>10</v>
      </c>
      <c r="H769" s="201" t="s">
        <v>10</v>
      </c>
      <c r="I769" s="201" t="s">
        <v>10</v>
      </c>
      <c r="J769" s="231" t="s">
        <v>10</v>
      </c>
    </row>
    <row r="770" spans="1:12" x14ac:dyDescent="0.35">
      <c r="A770" s="139">
        <v>45368</v>
      </c>
      <c r="B770" s="106" t="s">
        <v>45</v>
      </c>
      <c r="C770" s="201" t="s">
        <v>10</v>
      </c>
      <c r="D770" s="201" t="s">
        <v>10</v>
      </c>
      <c r="E770" s="208" t="s">
        <v>10</v>
      </c>
      <c r="F770" s="201" t="s">
        <v>10</v>
      </c>
      <c r="G770" s="201" t="s">
        <v>10</v>
      </c>
      <c r="H770" s="201" t="s">
        <v>10</v>
      </c>
      <c r="I770" s="201" t="s">
        <v>10</v>
      </c>
      <c r="J770" s="231" t="s">
        <v>10</v>
      </c>
    </row>
    <row r="771" spans="1:12" x14ac:dyDescent="0.35">
      <c r="A771" s="139">
        <v>45369</v>
      </c>
      <c r="B771" s="106" t="s">
        <v>41</v>
      </c>
      <c r="C771" s="201" t="s">
        <v>10</v>
      </c>
      <c r="D771" s="201" t="s">
        <v>10</v>
      </c>
      <c r="E771" s="201" t="s">
        <v>10</v>
      </c>
      <c r="F771" s="201" t="s">
        <v>10</v>
      </c>
      <c r="G771" s="202">
        <v>9</v>
      </c>
      <c r="H771" s="201" t="s">
        <v>10</v>
      </c>
      <c r="I771" s="198">
        <v>115</v>
      </c>
      <c r="J771" s="231" t="s">
        <v>10</v>
      </c>
    </row>
    <row r="772" spans="1:12" x14ac:dyDescent="0.35">
      <c r="A772" s="140">
        <v>45370</v>
      </c>
      <c r="B772" s="134" t="s">
        <v>42</v>
      </c>
      <c r="C772" s="213">
        <f>SUM(C754:C771)</f>
        <v>1013</v>
      </c>
      <c r="D772" s="213">
        <f>SUM(D754:D771)</f>
        <v>1545</v>
      </c>
      <c r="E772" s="213">
        <f>SUM(E754:E771)</f>
        <v>2273</v>
      </c>
      <c r="F772" s="213">
        <f t="shared" ref="F772:I772" si="55">SUM(F754:F771)</f>
        <v>705</v>
      </c>
      <c r="G772" s="213">
        <f t="shared" si="55"/>
        <v>698</v>
      </c>
      <c r="H772" s="213">
        <f t="shared" si="55"/>
        <v>34</v>
      </c>
      <c r="I772" s="213">
        <f t="shared" si="55"/>
        <v>335</v>
      </c>
      <c r="J772" s="213">
        <f>+C772+D772+E772+F772+G772+H772+I772</f>
        <v>6603</v>
      </c>
    </row>
    <row r="773" spans="1:12" x14ac:dyDescent="0.35">
      <c r="A773" s="126"/>
      <c r="B773" s="127" t="s">
        <v>12</v>
      </c>
      <c r="C773" s="242">
        <f>+C734+C753+C772</f>
        <v>3595</v>
      </c>
      <c r="D773" s="242">
        <f t="shared" ref="D773:I773" si="56">+D734+D753+D772</f>
        <v>5302</v>
      </c>
      <c r="E773" s="242">
        <f t="shared" si="56"/>
        <v>6838</v>
      </c>
      <c r="F773" s="242">
        <f t="shared" si="56"/>
        <v>2199</v>
      </c>
      <c r="G773" s="242">
        <f t="shared" si="56"/>
        <v>2289</v>
      </c>
      <c r="H773" s="242">
        <f t="shared" si="56"/>
        <v>87</v>
      </c>
      <c r="I773" s="242">
        <f t="shared" si="56"/>
        <v>887</v>
      </c>
      <c r="J773" s="242">
        <f>+J734+J753+J772</f>
        <v>21197</v>
      </c>
    </row>
    <row r="774" spans="1:12" x14ac:dyDescent="0.35">
      <c r="A774" s="259"/>
      <c r="B774" s="260"/>
      <c r="C774" s="261"/>
      <c r="D774" s="261"/>
      <c r="E774" s="261"/>
      <c r="F774" s="261"/>
      <c r="G774" s="261"/>
      <c r="H774" s="261"/>
      <c r="I774" s="261"/>
      <c r="J774" s="261"/>
    </row>
    <row r="775" spans="1:12" x14ac:dyDescent="0.35">
      <c r="A775" s="137" t="s">
        <v>13</v>
      </c>
      <c r="L775" s="167"/>
    </row>
    <row r="776" spans="1:12" x14ac:dyDescent="0.35">
      <c r="A776" s="138" t="s">
        <v>14</v>
      </c>
      <c r="L776" s="167"/>
    </row>
    <row r="777" spans="1:12" x14ac:dyDescent="0.35">
      <c r="A777" s="138" t="s">
        <v>192</v>
      </c>
      <c r="L777" s="167"/>
    </row>
    <row r="778" spans="1:12" x14ac:dyDescent="0.35">
      <c r="A778" s="138" t="s">
        <v>15</v>
      </c>
      <c r="L778" s="168"/>
    </row>
  </sheetData>
  <sheetProtection algorithmName="SHA-512" hashValue="O8RAKY1KCRgLxJwPzof8op+f1JhUuCmYPJpQ6Jdc/lx8oR9hBlqMHR5y1Ba4cQAWM2FWxONrMhxhGwHnhV8eIg==" saltValue="Qllc8m/D3sar33uW0Oc1Sw==" spinCount="100000" sheet="1" objects="1" scenarios="1"/>
  <mergeCells count="1">
    <mergeCell ref="A3:J3"/>
  </mergeCells>
  <pageMargins left="0.7" right="0.7" top="0.75" bottom="0.75" header="0.3" footer="0.3"/>
  <pageSetup orientation="portrait" r:id="rId1"/>
  <ignoredErrors>
    <ignoredError sqref="C560:F560 I560" formulaRange="1"/>
    <ignoredError sqref="G618 J676 J695 J734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F3CB-0C93-49E0-BFF5-F03EECC64575}">
  <sheetPr codeName="Hoja4"/>
  <dimension ref="A3:J107"/>
  <sheetViews>
    <sheetView showGridLines="0" zoomScaleNormal="100" workbookViewId="0">
      <selection activeCell="H88" sqref="H88"/>
    </sheetView>
  </sheetViews>
  <sheetFormatPr baseColWidth="10" defaultColWidth="9.1796875" defaultRowHeight="15.5" x14ac:dyDescent="0.35"/>
  <cols>
    <col min="1" max="1" width="21.7265625" style="67" bestFit="1" customWidth="1"/>
    <col min="2" max="2" width="17.1796875" style="67" bestFit="1" customWidth="1"/>
    <col min="3" max="3" width="18" style="67" customWidth="1"/>
    <col min="4" max="4" width="19" style="67" customWidth="1"/>
    <col min="5" max="5" width="15.453125" style="67" bestFit="1" customWidth="1"/>
    <col min="6" max="6" width="11.1796875" style="67" bestFit="1" customWidth="1"/>
    <col min="7" max="7" width="11.1796875" style="230" customWidth="1"/>
    <col min="8" max="8" width="15.54296875" style="67" customWidth="1"/>
    <col min="9" max="9" width="14.7265625" style="67" customWidth="1"/>
    <col min="10" max="10" width="12.1796875" style="67" customWidth="1"/>
    <col min="11" max="16384" width="9.1796875" style="67"/>
  </cols>
  <sheetData>
    <row r="3" spans="1:10" ht="30" customHeight="1" x14ac:dyDescent="0.35">
      <c r="A3" s="277" t="s">
        <v>46</v>
      </c>
      <c r="B3" s="277"/>
      <c r="C3" s="277"/>
      <c r="D3" s="277"/>
      <c r="E3" s="277"/>
      <c r="F3" s="277"/>
      <c r="G3" s="277"/>
      <c r="H3" s="277"/>
      <c r="I3" s="277"/>
      <c r="J3" s="278"/>
    </row>
    <row r="4" spans="1:10" s="94" customFormat="1" ht="30" customHeight="1" x14ac:dyDescent="0.35">
      <c r="A4" s="93" t="s">
        <v>1</v>
      </c>
      <c r="B4" s="93" t="s">
        <v>47</v>
      </c>
      <c r="C4" s="93" t="s">
        <v>2</v>
      </c>
      <c r="D4" s="93" t="s">
        <v>19</v>
      </c>
      <c r="E4" s="93" t="s">
        <v>4</v>
      </c>
      <c r="F4" s="93" t="s">
        <v>5</v>
      </c>
      <c r="G4" s="93" t="s">
        <v>48</v>
      </c>
      <c r="H4" s="93" t="s">
        <v>8</v>
      </c>
      <c r="I4" s="93" t="s">
        <v>49</v>
      </c>
      <c r="J4" s="93" t="s">
        <v>50</v>
      </c>
    </row>
    <row r="5" spans="1:10" x14ac:dyDescent="0.35">
      <c r="A5" s="95">
        <v>44197</v>
      </c>
      <c r="B5" s="96" t="s">
        <v>51</v>
      </c>
      <c r="C5" s="97">
        <v>0.71</v>
      </c>
      <c r="D5" s="97">
        <v>0.67</v>
      </c>
      <c r="E5" s="97">
        <v>0.79</v>
      </c>
      <c r="F5" s="97">
        <v>0.7</v>
      </c>
      <c r="G5" s="112" t="s">
        <v>10</v>
      </c>
      <c r="H5" s="112" t="s">
        <v>10</v>
      </c>
      <c r="I5" s="97">
        <v>0.71</v>
      </c>
      <c r="J5" s="98">
        <v>0.8</v>
      </c>
    </row>
    <row r="6" spans="1:10" x14ac:dyDescent="0.35">
      <c r="A6" s="95">
        <v>44197</v>
      </c>
      <c r="B6" s="96" t="s">
        <v>52</v>
      </c>
      <c r="C6" s="97">
        <v>0.79</v>
      </c>
      <c r="D6" s="97">
        <v>0.72</v>
      </c>
      <c r="E6" s="97">
        <v>0.76</v>
      </c>
      <c r="F6" s="97">
        <v>0.87</v>
      </c>
      <c r="G6" s="112" t="s">
        <v>10</v>
      </c>
      <c r="H6" s="112" t="s">
        <v>10</v>
      </c>
      <c r="I6" s="97">
        <v>0.76</v>
      </c>
      <c r="J6" s="98">
        <v>0.7</v>
      </c>
    </row>
    <row r="7" spans="1:10" x14ac:dyDescent="0.35">
      <c r="A7" s="95">
        <v>44228</v>
      </c>
      <c r="B7" s="96" t="s">
        <v>51</v>
      </c>
      <c r="C7" s="97">
        <v>0.78</v>
      </c>
      <c r="D7" s="97">
        <v>0.84</v>
      </c>
      <c r="E7" s="97">
        <v>0.89</v>
      </c>
      <c r="F7" s="97">
        <v>0.9</v>
      </c>
      <c r="G7" s="112" t="s">
        <v>10</v>
      </c>
      <c r="H7" s="97">
        <v>0.83</v>
      </c>
      <c r="I7" s="97">
        <v>0.86</v>
      </c>
      <c r="J7" s="98">
        <v>0.8</v>
      </c>
    </row>
    <row r="8" spans="1:10" x14ac:dyDescent="0.35">
      <c r="A8" s="95">
        <v>44228</v>
      </c>
      <c r="B8" s="96" t="s">
        <v>52</v>
      </c>
      <c r="C8" s="97">
        <v>0.77</v>
      </c>
      <c r="D8" s="97">
        <v>0.78</v>
      </c>
      <c r="E8" s="97">
        <v>0.86</v>
      </c>
      <c r="F8" s="97">
        <v>0.89</v>
      </c>
      <c r="G8" s="112" t="s">
        <v>10</v>
      </c>
      <c r="H8" s="97">
        <v>0.81</v>
      </c>
      <c r="I8" s="97">
        <v>0.83</v>
      </c>
      <c r="J8" s="98">
        <v>0.7</v>
      </c>
    </row>
    <row r="9" spans="1:10" x14ac:dyDescent="0.35">
      <c r="A9" s="95">
        <v>44256</v>
      </c>
      <c r="B9" s="96" t="s">
        <v>51</v>
      </c>
      <c r="C9" s="97">
        <v>0.86</v>
      </c>
      <c r="D9" s="97">
        <v>0.85</v>
      </c>
      <c r="E9" s="97">
        <v>0.9</v>
      </c>
      <c r="F9" s="97">
        <v>0.92</v>
      </c>
      <c r="G9" s="112" t="s">
        <v>10</v>
      </c>
      <c r="H9" s="97">
        <v>0.97</v>
      </c>
      <c r="I9" s="97">
        <v>0.9</v>
      </c>
      <c r="J9" s="98">
        <v>0.8</v>
      </c>
    </row>
    <row r="10" spans="1:10" x14ac:dyDescent="0.35">
      <c r="A10" s="95">
        <v>44256</v>
      </c>
      <c r="B10" s="96" t="s">
        <v>52</v>
      </c>
      <c r="C10" s="97">
        <v>0.88</v>
      </c>
      <c r="D10" s="97">
        <v>0.86</v>
      </c>
      <c r="E10" s="97">
        <v>0.9</v>
      </c>
      <c r="F10" s="97">
        <v>0.94</v>
      </c>
      <c r="G10" s="112" t="s">
        <v>10</v>
      </c>
      <c r="H10" s="97">
        <v>0.92</v>
      </c>
      <c r="I10" s="97">
        <v>0.9</v>
      </c>
      <c r="J10" s="98">
        <v>0.7</v>
      </c>
    </row>
    <row r="11" spans="1:10" x14ac:dyDescent="0.35">
      <c r="A11" s="95">
        <v>44287</v>
      </c>
      <c r="B11" s="96" t="s">
        <v>51</v>
      </c>
      <c r="C11" s="97">
        <v>0.78</v>
      </c>
      <c r="D11" s="97">
        <v>0.87</v>
      </c>
      <c r="E11" s="97">
        <v>0.91</v>
      </c>
      <c r="F11" s="97">
        <v>0.75</v>
      </c>
      <c r="G11" s="112" t="s">
        <v>10</v>
      </c>
      <c r="H11" s="97">
        <v>0.97</v>
      </c>
      <c r="I11" s="97">
        <v>0.91</v>
      </c>
      <c r="J11" s="98">
        <v>0.8</v>
      </c>
    </row>
    <row r="12" spans="1:10" x14ac:dyDescent="0.35">
      <c r="A12" s="95">
        <v>44287</v>
      </c>
      <c r="B12" s="96" t="s">
        <v>52</v>
      </c>
      <c r="C12" s="97">
        <v>0.82</v>
      </c>
      <c r="D12" s="97">
        <v>0.83</v>
      </c>
      <c r="E12" s="97">
        <v>0.83</v>
      </c>
      <c r="F12" s="97">
        <v>0.7</v>
      </c>
      <c r="G12" s="112" t="s">
        <v>10</v>
      </c>
      <c r="H12" s="97">
        <v>0.89</v>
      </c>
      <c r="I12" s="97">
        <v>0.83</v>
      </c>
      <c r="J12" s="98">
        <v>0.7</v>
      </c>
    </row>
    <row r="13" spans="1:10" x14ac:dyDescent="0.35">
      <c r="A13" s="95">
        <v>44317</v>
      </c>
      <c r="B13" s="96" t="s">
        <v>51</v>
      </c>
      <c r="C13" s="97">
        <v>0.88</v>
      </c>
      <c r="D13" s="97">
        <v>0.82</v>
      </c>
      <c r="E13" s="97">
        <v>0.9</v>
      </c>
      <c r="F13" s="97">
        <v>0.81</v>
      </c>
      <c r="G13" s="112" t="s">
        <v>10</v>
      </c>
      <c r="H13" s="97">
        <v>0.92</v>
      </c>
      <c r="I13" s="97">
        <v>0.9</v>
      </c>
      <c r="J13" s="98">
        <v>0.8</v>
      </c>
    </row>
    <row r="14" spans="1:10" x14ac:dyDescent="0.35">
      <c r="A14" s="95">
        <v>44317</v>
      </c>
      <c r="B14" s="96" t="s">
        <v>52</v>
      </c>
      <c r="C14" s="97">
        <v>0.9</v>
      </c>
      <c r="D14" s="97">
        <v>0.82</v>
      </c>
      <c r="E14" s="97">
        <v>0.83</v>
      </c>
      <c r="F14" s="97">
        <v>0.76</v>
      </c>
      <c r="G14" s="112" t="s">
        <v>10</v>
      </c>
      <c r="H14" s="97">
        <v>0.91</v>
      </c>
      <c r="I14" s="97">
        <v>0.83</v>
      </c>
      <c r="J14" s="98">
        <v>0.7</v>
      </c>
    </row>
    <row r="15" spans="1:10" x14ac:dyDescent="0.35">
      <c r="A15" s="95">
        <v>44348</v>
      </c>
      <c r="B15" s="96" t="s">
        <v>51</v>
      </c>
      <c r="C15" s="97">
        <v>0.86</v>
      </c>
      <c r="D15" s="97">
        <v>0.83</v>
      </c>
      <c r="E15" s="97">
        <v>0.92</v>
      </c>
      <c r="F15" s="97">
        <v>0.82</v>
      </c>
      <c r="G15" s="112" t="s">
        <v>10</v>
      </c>
      <c r="H15" s="97">
        <v>0.93</v>
      </c>
      <c r="I15" s="97">
        <v>0.91</v>
      </c>
      <c r="J15" s="98">
        <v>0.8</v>
      </c>
    </row>
    <row r="16" spans="1:10" x14ac:dyDescent="0.35">
      <c r="A16" s="95">
        <v>44348</v>
      </c>
      <c r="B16" s="99" t="s">
        <v>52</v>
      </c>
      <c r="C16" s="100">
        <v>0.86</v>
      </c>
      <c r="D16" s="100">
        <v>0.84</v>
      </c>
      <c r="E16" s="100">
        <v>0.84</v>
      </c>
      <c r="F16" s="100">
        <v>0.75</v>
      </c>
      <c r="G16" s="112" t="s">
        <v>10</v>
      </c>
      <c r="H16" s="100">
        <v>0.99</v>
      </c>
      <c r="I16" s="100">
        <v>0.85</v>
      </c>
      <c r="J16" s="98">
        <v>0.7</v>
      </c>
    </row>
    <row r="17" spans="1:10" x14ac:dyDescent="0.35">
      <c r="A17" s="101" t="s">
        <v>53</v>
      </c>
      <c r="B17" s="96" t="s">
        <v>51</v>
      </c>
      <c r="C17" s="102">
        <v>0.83</v>
      </c>
      <c r="D17" s="102">
        <v>0.83</v>
      </c>
      <c r="E17" s="102">
        <v>0.95</v>
      </c>
      <c r="F17" s="102">
        <v>0.73</v>
      </c>
      <c r="G17" s="112" t="s">
        <v>10</v>
      </c>
      <c r="H17" s="102">
        <v>0.99</v>
      </c>
      <c r="I17" s="102">
        <v>0.92</v>
      </c>
      <c r="J17" s="103">
        <v>0.8</v>
      </c>
    </row>
    <row r="18" spans="1:10" x14ac:dyDescent="0.35">
      <c r="A18" s="101">
        <v>44378</v>
      </c>
      <c r="B18" s="99" t="s">
        <v>52</v>
      </c>
      <c r="C18" s="102">
        <v>0.87</v>
      </c>
      <c r="D18" s="102">
        <v>0.85</v>
      </c>
      <c r="E18" s="102">
        <v>0.84</v>
      </c>
      <c r="F18" s="102">
        <v>0.8</v>
      </c>
      <c r="G18" s="112" t="s">
        <v>10</v>
      </c>
      <c r="H18" s="102">
        <v>0.98</v>
      </c>
      <c r="I18" s="102">
        <v>0.84</v>
      </c>
      <c r="J18" s="103">
        <v>0.7</v>
      </c>
    </row>
    <row r="19" spans="1:10" x14ac:dyDescent="0.35">
      <c r="A19" s="101">
        <v>44409</v>
      </c>
      <c r="B19" s="96" t="s">
        <v>51</v>
      </c>
      <c r="C19" s="102">
        <v>0.8</v>
      </c>
      <c r="D19" s="102">
        <v>0.79</v>
      </c>
      <c r="E19" s="102">
        <v>0.96</v>
      </c>
      <c r="F19" s="102">
        <v>0.8</v>
      </c>
      <c r="G19" s="112" t="s">
        <v>10</v>
      </c>
      <c r="H19" s="102">
        <v>0.96</v>
      </c>
      <c r="I19" s="102">
        <v>0.93</v>
      </c>
      <c r="J19" s="103">
        <v>0.8</v>
      </c>
    </row>
    <row r="20" spans="1:10" x14ac:dyDescent="0.35">
      <c r="A20" s="101">
        <v>44409</v>
      </c>
      <c r="B20" s="99" t="s">
        <v>52</v>
      </c>
      <c r="C20" s="102">
        <v>0.79</v>
      </c>
      <c r="D20" s="102">
        <v>0.81</v>
      </c>
      <c r="E20" s="102">
        <v>0.84</v>
      </c>
      <c r="F20" s="102">
        <v>0.86</v>
      </c>
      <c r="G20" s="112" t="s">
        <v>10</v>
      </c>
      <c r="H20" s="102">
        <v>0.94</v>
      </c>
      <c r="I20" s="102">
        <v>0.84</v>
      </c>
      <c r="J20" s="103">
        <v>0.7</v>
      </c>
    </row>
    <row r="21" spans="1:10" x14ac:dyDescent="0.35">
      <c r="A21" s="101">
        <v>44440</v>
      </c>
      <c r="B21" s="96" t="s">
        <v>51</v>
      </c>
      <c r="C21" s="102">
        <v>0.86</v>
      </c>
      <c r="D21" s="102">
        <v>0.85</v>
      </c>
      <c r="E21" s="102">
        <v>0.95</v>
      </c>
      <c r="F21" s="102">
        <v>0.82</v>
      </c>
      <c r="G21" s="112" t="s">
        <v>10</v>
      </c>
      <c r="H21" s="102">
        <v>1</v>
      </c>
      <c r="I21" s="102">
        <v>0.93</v>
      </c>
      <c r="J21" s="103">
        <v>0.8</v>
      </c>
    </row>
    <row r="22" spans="1:10" x14ac:dyDescent="0.35">
      <c r="A22" s="101">
        <v>44440</v>
      </c>
      <c r="B22" s="99" t="s">
        <v>52</v>
      </c>
      <c r="C22" s="102">
        <v>0.89</v>
      </c>
      <c r="D22" s="102">
        <v>0.86</v>
      </c>
      <c r="E22" s="102">
        <v>0.84</v>
      </c>
      <c r="F22" s="102">
        <v>0.84</v>
      </c>
      <c r="G22" s="112" t="s">
        <v>10</v>
      </c>
      <c r="H22" s="102">
        <v>1</v>
      </c>
      <c r="I22" s="102">
        <v>0.84</v>
      </c>
      <c r="J22" s="103">
        <v>0.7</v>
      </c>
    </row>
    <row r="23" spans="1:10" x14ac:dyDescent="0.35">
      <c r="A23" s="101">
        <v>44470</v>
      </c>
      <c r="B23" s="96" t="s">
        <v>51</v>
      </c>
      <c r="C23" s="102">
        <v>0.88</v>
      </c>
      <c r="D23" s="102">
        <v>0.78</v>
      </c>
      <c r="E23" s="102">
        <v>0.96</v>
      </c>
      <c r="F23" s="102">
        <v>0.71</v>
      </c>
      <c r="G23" s="112" t="s">
        <v>10</v>
      </c>
      <c r="H23" s="102">
        <v>0.95</v>
      </c>
      <c r="I23" s="102">
        <v>0.89</v>
      </c>
      <c r="J23" s="103">
        <v>0.8</v>
      </c>
    </row>
    <row r="24" spans="1:10" x14ac:dyDescent="0.35">
      <c r="A24" s="101">
        <v>44471</v>
      </c>
      <c r="B24" s="99" t="s">
        <v>52</v>
      </c>
      <c r="C24" s="104">
        <v>0.88</v>
      </c>
      <c r="D24" s="104">
        <v>0.75</v>
      </c>
      <c r="E24" s="104">
        <v>0.84</v>
      </c>
      <c r="F24" s="104">
        <v>0.7</v>
      </c>
      <c r="G24" s="112" t="s">
        <v>10</v>
      </c>
      <c r="H24" s="104">
        <v>0.95</v>
      </c>
      <c r="I24" s="104">
        <v>0.81</v>
      </c>
      <c r="J24" s="105">
        <v>0.7</v>
      </c>
    </row>
    <row r="25" spans="1:10" x14ac:dyDescent="0.35">
      <c r="A25" s="101">
        <v>44501</v>
      </c>
      <c r="B25" s="96" t="s">
        <v>51</v>
      </c>
      <c r="C25" s="102">
        <v>0.83</v>
      </c>
      <c r="D25" s="102">
        <v>0.75</v>
      </c>
      <c r="E25" s="102">
        <v>0.95</v>
      </c>
      <c r="F25" s="102">
        <v>0.72</v>
      </c>
      <c r="G25" s="112" t="s">
        <v>10</v>
      </c>
      <c r="H25" s="102">
        <v>1</v>
      </c>
      <c r="I25" s="102">
        <v>0.88</v>
      </c>
      <c r="J25" s="103">
        <v>0.8</v>
      </c>
    </row>
    <row r="26" spans="1:10" x14ac:dyDescent="0.35">
      <c r="A26" s="101">
        <v>44502</v>
      </c>
      <c r="B26" s="99" t="s">
        <v>52</v>
      </c>
      <c r="C26" s="104">
        <v>0.81</v>
      </c>
      <c r="D26" s="104">
        <v>0.73</v>
      </c>
      <c r="E26" s="104">
        <v>0.84</v>
      </c>
      <c r="F26" s="104">
        <v>0.7</v>
      </c>
      <c r="G26" s="112" t="s">
        <v>10</v>
      </c>
      <c r="H26" s="104">
        <v>1</v>
      </c>
      <c r="I26" s="104">
        <v>0.8</v>
      </c>
      <c r="J26" s="105">
        <v>0.7</v>
      </c>
    </row>
    <row r="27" spans="1:10" x14ac:dyDescent="0.35">
      <c r="A27" s="101">
        <v>44531</v>
      </c>
      <c r="B27" s="96" t="s">
        <v>51</v>
      </c>
      <c r="C27" s="102">
        <v>0.82</v>
      </c>
      <c r="D27" s="102">
        <v>0.74</v>
      </c>
      <c r="E27" s="102">
        <v>0.96</v>
      </c>
      <c r="F27" s="102">
        <v>0.64</v>
      </c>
      <c r="G27" s="112" t="s">
        <v>10</v>
      </c>
      <c r="H27" s="102">
        <v>0.92</v>
      </c>
      <c r="I27" s="102">
        <v>0.87</v>
      </c>
      <c r="J27" s="103">
        <v>0.8</v>
      </c>
    </row>
    <row r="28" spans="1:10" x14ac:dyDescent="0.35">
      <c r="A28" s="101">
        <v>44532</v>
      </c>
      <c r="B28" s="99" t="s">
        <v>52</v>
      </c>
      <c r="C28" s="104">
        <v>0.87</v>
      </c>
      <c r="D28" s="104">
        <v>0.75</v>
      </c>
      <c r="E28" s="104">
        <v>0.82</v>
      </c>
      <c r="F28" s="104">
        <v>0.6</v>
      </c>
      <c r="G28" s="112" t="s">
        <v>10</v>
      </c>
      <c r="H28" s="104">
        <v>1</v>
      </c>
      <c r="I28" s="104">
        <v>0.78</v>
      </c>
      <c r="J28" s="105">
        <v>0.7</v>
      </c>
    </row>
    <row r="29" spans="1:10" x14ac:dyDescent="0.35">
      <c r="A29" s="95">
        <v>44562</v>
      </c>
      <c r="B29" s="106" t="s">
        <v>51</v>
      </c>
      <c r="C29" s="97">
        <v>0.88</v>
      </c>
      <c r="D29" s="97">
        <v>0.79</v>
      </c>
      <c r="E29" s="97">
        <v>0.95</v>
      </c>
      <c r="F29" s="97">
        <v>0.84</v>
      </c>
      <c r="G29" s="112" t="s">
        <v>10</v>
      </c>
      <c r="H29" s="97">
        <v>0.92</v>
      </c>
      <c r="I29" s="97">
        <v>0.92</v>
      </c>
      <c r="J29" s="103">
        <v>0.8</v>
      </c>
    </row>
    <row r="30" spans="1:10" x14ac:dyDescent="0.35">
      <c r="A30" s="107">
        <v>44562</v>
      </c>
      <c r="B30" s="108" t="s">
        <v>52</v>
      </c>
      <c r="C30" s="100">
        <v>0.86</v>
      </c>
      <c r="D30" s="100">
        <v>0.78</v>
      </c>
      <c r="E30" s="100">
        <v>0.81</v>
      </c>
      <c r="F30" s="100">
        <v>0.8</v>
      </c>
      <c r="G30" s="112" t="s">
        <v>10</v>
      </c>
      <c r="H30" s="100">
        <v>0.82</v>
      </c>
      <c r="I30" s="100">
        <v>0.82</v>
      </c>
      <c r="J30" s="105">
        <v>0.7</v>
      </c>
    </row>
    <row r="31" spans="1:10" x14ac:dyDescent="0.35">
      <c r="A31" s="95">
        <v>44593</v>
      </c>
      <c r="B31" s="106" t="s">
        <v>51</v>
      </c>
      <c r="C31" s="97">
        <v>0.85</v>
      </c>
      <c r="D31" s="97">
        <v>0.86</v>
      </c>
      <c r="E31" s="97">
        <v>0.95</v>
      </c>
      <c r="F31" s="97">
        <v>0.78</v>
      </c>
      <c r="G31" s="112" t="s">
        <v>10</v>
      </c>
      <c r="H31" s="97">
        <v>0.92</v>
      </c>
      <c r="I31" s="97">
        <v>0.92</v>
      </c>
      <c r="J31" s="103">
        <v>0.8</v>
      </c>
    </row>
    <row r="32" spans="1:10" x14ac:dyDescent="0.35">
      <c r="A32" s="107">
        <v>44593</v>
      </c>
      <c r="B32" s="108" t="s">
        <v>52</v>
      </c>
      <c r="C32" s="100">
        <v>0.86</v>
      </c>
      <c r="D32" s="100">
        <v>0.86</v>
      </c>
      <c r="E32" s="100">
        <v>0.8</v>
      </c>
      <c r="F32" s="100">
        <v>0.82</v>
      </c>
      <c r="G32" s="112" t="s">
        <v>10</v>
      </c>
      <c r="H32" s="100">
        <v>0.83</v>
      </c>
      <c r="I32" s="100">
        <v>0.82</v>
      </c>
      <c r="J32" s="105">
        <v>0.7</v>
      </c>
    </row>
    <row r="33" spans="1:10" x14ac:dyDescent="0.35">
      <c r="A33" s="95">
        <v>44621</v>
      </c>
      <c r="B33" s="106" t="s">
        <v>51</v>
      </c>
      <c r="C33" s="97">
        <v>0.88</v>
      </c>
      <c r="D33" s="97">
        <v>0.79</v>
      </c>
      <c r="E33" s="97">
        <v>0.96</v>
      </c>
      <c r="F33" s="97">
        <v>0.88</v>
      </c>
      <c r="G33" s="112" t="s">
        <v>10</v>
      </c>
      <c r="H33" s="97">
        <v>1</v>
      </c>
      <c r="I33" s="97">
        <v>0.94</v>
      </c>
      <c r="J33" s="103">
        <v>0.8</v>
      </c>
    </row>
    <row r="34" spans="1:10" x14ac:dyDescent="0.35">
      <c r="A34" s="107">
        <v>44621</v>
      </c>
      <c r="B34" s="108" t="s">
        <v>52</v>
      </c>
      <c r="C34" s="100">
        <v>0.91</v>
      </c>
      <c r="D34" s="100">
        <v>0.87</v>
      </c>
      <c r="E34" s="100">
        <v>0.83</v>
      </c>
      <c r="F34" s="100">
        <v>0.88</v>
      </c>
      <c r="G34" s="112" t="s">
        <v>10</v>
      </c>
      <c r="H34" s="100">
        <v>1</v>
      </c>
      <c r="I34" s="100">
        <v>0.85</v>
      </c>
      <c r="J34" s="105">
        <v>0.7</v>
      </c>
    </row>
    <row r="35" spans="1:10" x14ac:dyDescent="0.35">
      <c r="A35" s="117" t="s">
        <v>54</v>
      </c>
      <c r="B35" s="114" t="s">
        <v>51</v>
      </c>
      <c r="C35" s="116">
        <v>0.88</v>
      </c>
      <c r="D35" s="116">
        <v>0.79</v>
      </c>
      <c r="E35" s="116">
        <v>0.96</v>
      </c>
      <c r="F35" s="116">
        <v>0.83</v>
      </c>
      <c r="G35" s="252" t="s">
        <v>10</v>
      </c>
      <c r="H35" s="116">
        <v>0.93</v>
      </c>
      <c r="I35" s="116">
        <v>0.92</v>
      </c>
      <c r="J35" s="116">
        <v>0.8</v>
      </c>
    </row>
    <row r="36" spans="1:10" x14ac:dyDescent="0.35">
      <c r="A36" s="117" t="s">
        <v>54</v>
      </c>
      <c r="B36" s="118" t="s">
        <v>52</v>
      </c>
      <c r="C36" s="119">
        <v>0.88</v>
      </c>
      <c r="D36" s="119">
        <v>0.81</v>
      </c>
      <c r="E36" s="119">
        <v>0.81</v>
      </c>
      <c r="F36" s="119">
        <v>0.84</v>
      </c>
      <c r="G36" s="253" t="s">
        <v>10</v>
      </c>
      <c r="H36" s="119">
        <v>0.86</v>
      </c>
      <c r="I36" s="119">
        <v>0.82</v>
      </c>
      <c r="J36" s="119">
        <v>0.7</v>
      </c>
    </row>
    <row r="37" spans="1:10" x14ac:dyDescent="0.35">
      <c r="A37" s="107">
        <v>44652</v>
      </c>
      <c r="B37" s="106" t="s">
        <v>51</v>
      </c>
      <c r="C37" s="100">
        <v>0.9</v>
      </c>
      <c r="D37" s="100">
        <v>0.87</v>
      </c>
      <c r="E37" s="100">
        <v>0.96924829157175396</v>
      </c>
      <c r="F37" s="100">
        <v>0.85329999999999995</v>
      </c>
      <c r="G37" s="165" t="s">
        <v>10</v>
      </c>
      <c r="H37" s="100">
        <v>1</v>
      </c>
      <c r="I37" s="100">
        <v>0.95</v>
      </c>
      <c r="J37" s="109">
        <v>0.8</v>
      </c>
    </row>
    <row r="38" spans="1:10" x14ac:dyDescent="0.35">
      <c r="A38" s="107">
        <v>44652</v>
      </c>
      <c r="B38" s="108" t="s">
        <v>52</v>
      </c>
      <c r="C38" s="100">
        <v>0.89800000000000002</v>
      </c>
      <c r="D38" s="100">
        <v>0.90480000000000005</v>
      </c>
      <c r="E38" s="100">
        <v>0.82750000000000001</v>
      </c>
      <c r="F38" s="100">
        <v>0.89329999999999998</v>
      </c>
      <c r="G38" s="165" t="s">
        <v>10</v>
      </c>
      <c r="H38" s="100">
        <v>1</v>
      </c>
      <c r="I38" s="100">
        <v>0.85</v>
      </c>
      <c r="J38" s="98">
        <v>0.7</v>
      </c>
    </row>
    <row r="39" spans="1:10" x14ac:dyDescent="0.35">
      <c r="A39" s="107">
        <v>44682</v>
      </c>
      <c r="B39" s="106" t="s">
        <v>51</v>
      </c>
      <c r="C39" s="100">
        <v>0.9</v>
      </c>
      <c r="D39" s="100">
        <v>0.84750000000000003</v>
      </c>
      <c r="E39" s="100">
        <v>0.9516</v>
      </c>
      <c r="F39" s="100">
        <v>0.86839999999999995</v>
      </c>
      <c r="G39" s="165" t="s">
        <v>10</v>
      </c>
      <c r="H39" s="100">
        <v>1</v>
      </c>
      <c r="I39" s="100">
        <v>0.93210000000000004</v>
      </c>
      <c r="J39" s="109">
        <v>0.8</v>
      </c>
    </row>
    <row r="40" spans="1:10" x14ac:dyDescent="0.35">
      <c r="A40" s="107">
        <v>44682</v>
      </c>
      <c r="B40" s="108" t="s">
        <v>52</v>
      </c>
      <c r="C40" s="100">
        <v>0.93</v>
      </c>
      <c r="D40" s="100">
        <v>0.85</v>
      </c>
      <c r="E40" s="100">
        <v>0.82030000000000003</v>
      </c>
      <c r="F40" s="100">
        <v>0.88160000000000005</v>
      </c>
      <c r="G40" s="165" t="s">
        <v>10</v>
      </c>
      <c r="H40" s="100">
        <v>1</v>
      </c>
      <c r="I40" s="100">
        <v>0.83450000000000002</v>
      </c>
      <c r="J40" s="98">
        <v>0.7</v>
      </c>
    </row>
    <row r="41" spans="1:10" x14ac:dyDescent="0.35">
      <c r="A41" s="107">
        <v>44713</v>
      </c>
      <c r="B41" s="106" t="s">
        <v>51</v>
      </c>
      <c r="C41" s="100">
        <v>0.86</v>
      </c>
      <c r="D41" s="100">
        <v>0.78159999999999996</v>
      </c>
      <c r="E41" s="100">
        <v>0.94910000000000005</v>
      </c>
      <c r="F41" s="100">
        <v>0.82630000000000003</v>
      </c>
      <c r="G41" s="165" t="s">
        <v>10</v>
      </c>
      <c r="H41" s="100">
        <v>1</v>
      </c>
      <c r="I41" s="100">
        <v>0.91439999999999999</v>
      </c>
      <c r="J41" s="109">
        <v>0.8</v>
      </c>
    </row>
    <row r="42" spans="1:10" x14ac:dyDescent="0.35">
      <c r="A42" s="107">
        <v>44713</v>
      </c>
      <c r="B42" s="108" t="s">
        <v>52</v>
      </c>
      <c r="C42" s="100">
        <v>0.84060000000000001</v>
      </c>
      <c r="D42" s="100">
        <v>0.84950000000000003</v>
      </c>
      <c r="E42" s="100">
        <v>0.8337</v>
      </c>
      <c r="F42" s="100">
        <v>0.84209999999999996</v>
      </c>
      <c r="G42" s="165" t="s">
        <v>10</v>
      </c>
      <c r="H42" s="100">
        <v>1</v>
      </c>
      <c r="I42" s="100">
        <v>0.83720000000000006</v>
      </c>
      <c r="J42" s="98">
        <v>0.7</v>
      </c>
    </row>
    <row r="43" spans="1:10" x14ac:dyDescent="0.35">
      <c r="A43" s="113" t="s">
        <v>55</v>
      </c>
      <c r="B43" s="114" t="s">
        <v>51</v>
      </c>
      <c r="C43" s="115">
        <v>0.88419999999999999</v>
      </c>
      <c r="D43" s="115">
        <v>0.81930000000000003</v>
      </c>
      <c r="E43" s="115">
        <v>0.95489999999999997</v>
      </c>
      <c r="F43" s="115">
        <v>0.83299999999999996</v>
      </c>
      <c r="G43" s="254" t="s">
        <v>10</v>
      </c>
      <c r="H43" s="115">
        <v>1</v>
      </c>
      <c r="I43" s="115">
        <v>0.92659999999999998</v>
      </c>
      <c r="J43" s="116">
        <v>0.8</v>
      </c>
    </row>
    <row r="44" spans="1:10" x14ac:dyDescent="0.35">
      <c r="A44" s="117" t="s">
        <v>55</v>
      </c>
      <c r="B44" s="118" t="s">
        <v>52</v>
      </c>
      <c r="C44" s="162">
        <v>0.88949999999999996</v>
      </c>
      <c r="D44" s="162">
        <v>0.85940000000000005</v>
      </c>
      <c r="E44" s="162">
        <v>0.82709999999999995</v>
      </c>
      <c r="F44" s="162">
        <v>0.85099999999999998</v>
      </c>
      <c r="G44" s="255" t="s">
        <v>10</v>
      </c>
      <c r="H44" s="162">
        <v>1</v>
      </c>
      <c r="I44" s="162">
        <v>0.83579999999999999</v>
      </c>
      <c r="J44" s="119">
        <v>0.7</v>
      </c>
    </row>
    <row r="45" spans="1:10" x14ac:dyDescent="0.35">
      <c r="A45" s="101">
        <v>44743</v>
      </c>
      <c r="B45" s="106" t="s">
        <v>51</v>
      </c>
      <c r="C45" s="97">
        <v>0.96550000000000002</v>
      </c>
      <c r="D45" s="97">
        <v>0.78790000000000004</v>
      </c>
      <c r="E45" s="97">
        <v>0.9728</v>
      </c>
      <c r="F45" s="97">
        <v>0.875</v>
      </c>
      <c r="G45" s="112" t="s">
        <v>10</v>
      </c>
      <c r="H45" s="97">
        <v>1</v>
      </c>
      <c r="I45" s="97">
        <v>0.93910000000000005</v>
      </c>
      <c r="J45" s="110">
        <v>0.8</v>
      </c>
    </row>
    <row r="46" spans="1:10" x14ac:dyDescent="0.35">
      <c r="A46" s="101">
        <v>44743</v>
      </c>
      <c r="B46" s="108" t="s">
        <v>52</v>
      </c>
      <c r="C46" s="97">
        <v>0.96550000000000002</v>
      </c>
      <c r="D46" s="97">
        <v>0.84470000000000001</v>
      </c>
      <c r="E46" s="97">
        <v>0.85209999999999997</v>
      </c>
      <c r="F46" s="97">
        <v>0.91669999999999996</v>
      </c>
      <c r="G46" s="112" t="s">
        <v>10</v>
      </c>
      <c r="H46" s="97">
        <v>1</v>
      </c>
      <c r="I46" s="97">
        <v>0.86219999999999997</v>
      </c>
      <c r="J46" s="111">
        <v>0.7</v>
      </c>
    </row>
    <row r="47" spans="1:10" x14ac:dyDescent="0.35">
      <c r="A47" s="101">
        <v>44774</v>
      </c>
      <c r="B47" s="106" t="s">
        <v>51</v>
      </c>
      <c r="C47" s="97">
        <v>0.90100000000000002</v>
      </c>
      <c r="D47" s="97">
        <v>0.80989999999999995</v>
      </c>
      <c r="E47" s="97">
        <v>0.96060000000000001</v>
      </c>
      <c r="F47" s="97">
        <v>0.87050000000000005</v>
      </c>
      <c r="G47" s="112" t="s">
        <v>10</v>
      </c>
      <c r="H47" s="112" t="s">
        <v>56</v>
      </c>
      <c r="I47" s="97">
        <v>0.93179999999999996</v>
      </c>
      <c r="J47" s="110">
        <v>0.8</v>
      </c>
    </row>
    <row r="48" spans="1:10" x14ac:dyDescent="0.35">
      <c r="A48" s="101">
        <v>44774</v>
      </c>
      <c r="B48" s="108" t="s">
        <v>52</v>
      </c>
      <c r="C48" s="97">
        <v>0.90100000000000002</v>
      </c>
      <c r="D48" s="97">
        <v>0.85950000000000004</v>
      </c>
      <c r="E48" s="97">
        <v>0.83250000000000002</v>
      </c>
      <c r="F48" s="97">
        <v>0.89929999999999999</v>
      </c>
      <c r="G48" s="112" t="s">
        <v>10</v>
      </c>
      <c r="H48" s="112" t="s">
        <v>56</v>
      </c>
      <c r="I48" s="97">
        <v>0.8448</v>
      </c>
      <c r="J48" s="111">
        <v>0.7</v>
      </c>
    </row>
    <row r="49" spans="1:10" x14ac:dyDescent="0.35">
      <c r="A49" s="101">
        <v>44805</v>
      </c>
      <c r="B49" s="106" t="s">
        <v>51</v>
      </c>
      <c r="C49" s="97">
        <v>0.92769999999999997</v>
      </c>
      <c r="D49" s="97">
        <v>0.78139999999999998</v>
      </c>
      <c r="E49" s="97">
        <v>0.95089999999999997</v>
      </c>
      <c r="F49" s="97">
        <v>0.8417</v>
      </c>
      <c r="G49" s="112" t="s">
        <v>10</v>
      </c>
      <c r="H49" s="112" t="s">
        <v>56</v>
      </c>
      <c r="I49" s="97">
        <v>0.91539999999999999</v>
      </c>
      <c r="J49" s="110">
        <v>0.8</v>
      </c>
    </row>
    <row r="50" spans="1:10" x14ac:dyDescent="0.35">
      <c r="A50" s="101">
        <v>44805</v>
      </c>
      <c r="B50" s="108" t="s">
        <v>52</v>
      </c>
      <c r="C50" s="97">
        <v>0.95179999999999998</v>
      </c>
      <c r="D50" s="97">
        <v>0.77729999999999999</v>
      </c>
      <c r="E50" s="97">
        <v>0.83899999999999997</v>
      </c>
      <c r="F50" s="97">
        <v>0.8417</v>
      </c>
      <c r="G50" s="112" t="s">
        <v>10</v>
      </c>
      <c r="H50" s="112" t="s">
        <v>56</v>
      </c>
      <c r="I50" s="97">
        <v>0.83509999999999995</v>
      </c>
      <c r="J50" s="111">
        <v>0.7</v>
      </c>
    </row>
    <row r="51" spans="1:10" x14ac:dyDescent="0.35">
      <c r="A51" s="113" t="s">
        <v>57</v>
      </c>
      <c r="B51" s="114" t="s">
        <v>51</v>
      </c>
      <c r="C51" s="115">
        <v>0.92989999999999995</v>
      </c>
      <c r="D51" s="115">
        <v>0.79279999999999995</v>
      </c>
      <c r="E51" s="115">
        <v>0.96199999999999997</v>
      </c>
      <c r="F51" s="115">
        <v>0.86319999999999997</v>
      </c>
      <c r="G51" s="254" t="s">
        <v>10</v>
      </c>
      <c r="H51" s="115">
        <v>0.85709999999999997</v>
      </c>
      <c r="I51" s="115">
        <v>0.9294</v>
      </c>
      <c r="J51" s="116">
        <v>0.8</v>
      </c>
    </row>
    <row r="52" spans="1:10" x14ac:dyDescent="0.35">
      <c r="A52" s="117" t="s">
        <v>57</v>
      </c>
      <c r="B52" s="118" t="s">
        <v>52</v>
      </c>
      <c r="C52" s="115">
        <v>0.93730000000000002</v>
      </c>
      <c r="D52" s="115">
        <v>0.82740000000000002</v>
      </c>
      <c r="E52" s="115">
        <v>0.84130000000000005</v>
      </c>
      <c r="F52" s="115">
        <v>0.88790000000000002</v>
      </c>
      <c r="G52" s="254" t="s">
        <v>10</v>
      </c>
      <c r="H52" s="115">
        <v>0.85709999999999997</v>
      </c>
      <c r="I52" s="115">
        <v>0.84799999999999998</v>
      </c>
      <c r="J52" s="119">
        <v>0.7</v>
      </c>
    </row>
    <row r="53" spans="1:10" x14ac:dyDescent="0.35">
      <c r="A53" s="164">
        <v>44835</v>
      </c>
      <c r="B53" s="106" t="s">
        <v>51</v>
      </c>
      <c r="C53" s="97">
        <v>0.96150000000000002</v>
      </c>
      <c r="D53" s="97">
        <v>0.84519999999999995</v>
      </c>
      <c r="E53" s="97">
        <v>0.95879999999999999</v>
      </c>
      <c r="F53" s="97">
        <v>0.8609</v>
      </c>
      <c r="G53" s="112" t="s">
        <v>10</v>
      </c>
      <c r="H53" s="112" t="s">
        <v>56</v>
      </c>
      <c r="I53" s="97">
        <v>0.93910000000000005</v>
      </c>
      <c r="J53" s="110">
        <v>0.8</v>
      </c>
    </row>
    <row r="54" spans="1:10" x14ac:dyDescent="0.35">
      <c r="A54" s="101">
        <v>44835</v>
      </c>
      <c r="B54" s="108" t="s">
        <v>52</v>
      </c>
      <c r="C54" s="97">
        <v>0.96150000000000002</v>
      </c>
      <c r="D54" s="100">
        <v>0.85709999999999997</v>
      </c>
      <c r="E54" s="100">
        <v>0.84179999999999999</v>
      </c>
      <c r="F54" s="100">
        <v>0.85709999999999997</v>
      </c>
      <c r="G54" s="165" t="s">
        <v>10</v>
      </c>
      <c r="H54" s="165" t="s">
        <v>56</v>
      </c>
      <c r="I54" s="100">
        <v>0.85119999999999996</v>
      </c>
      <c r="J54" s="111">
        <v>0.7</v>
      </c>
    </row>
    <row r="55" spans="1:10" x14ac:dyDescent="0.35">
      <c r="A55" s="95">
        <v>44866</v>
      </c>
      <c r="B55" s="106" t="s">
        <v>51</v>
      </c>
      <c r="C55" s="97">
        <v>0.91579999999999995</v>
      </c>
      <c r="D55" s="97">
        <v>0.74099999999999999</v>
      </c>
      <c r="E55" s="97">
        <v>0.96050000000000002</v>
      </c>
      <c r="F55" s="97">
        <v>0.86670000000000003</v>
      </c>
      <c r="G55" s="112" t="s">
        <v>10</v>
      </c>
      <c r="H55" s="97">
        <v>0.73329999999999995</v>
      </c>
      <c r="I55" s="97">
        <v>0.92310000000000003</v>
      </c>
      <c r="J55" s="110">
        <v>0.8</v>
      </c>
    </row>
    <row r="56" spans="1:10" x14ac:dyDescent="0.35">
      <c r="A56" s="107">
        <v>44866</v>
      </c>
      <c r="B56" s="108" t="s">
        <v>52</v>
      </c>
      <c r="C56" s="100">
        <v>0.91579999999999995</v>
      </c>
      <c r="D56" s="100">
        <v>0.75700000000000001</v>
      </c>
      <c r="E56" s="100">
        <v>0.84970000000000001</v>
      </c>
      <c r="F56" s="100">
        <v>0.85189999999999999</v>
      </c>
      <c r="G56" s="165" t="s">
        <v>10</v>
      </c>
      <c r="H56" s="100">
        <v>0.73329999999999995</v>
      </c>
      <c r="I56" s="100">
        <v>0.84030000000000005</v>
      </c>
      <c r="J56" s="111">
        <v>0.7</v>
      </c>
    </row>
    <row r="57" spans="1:10" x14ac:dyDescent="0.35">
      <c r="A57" s="95">
        <v>44896</v>
      </c>
      <c r="B57" s="106" t="s">
        <v>51</v>
      </c>
      <c r="C57" s="97">
        <v>0.90910000000000002</v>
      </c>
      <c r="D57" s="97">
        <v>0.8256</v>
      </c>
      <c r="E57" s="97">
        <v>0.95320000000000005</v>
      </c>
      <c r="F57" s="97">
        <v>0.85370000000000001</v>
      </c>
      <c r="G57" s="112" t="s">
        <v>10</v>
      </c>
      <c r="H57" s="97">
        <v>0.625</v>
      </c>
      <c r="I57" s="97">
        <v>0.92759999999999998</v>
      </c>
      <c r="J57" s="98">
        <v>0.8</v>
      </c>
    </row>
    <row r="58" spans="1:10" x14ac:dyDescent="0.35">
      <c r="A58" s="95">
        <v>44896</v>
      </c>
      <c r="B58" s="108" t="s">
        <v>52</v>
      </c>
      <c r="C58" s="97">
        <v>0.90910000000000002</v>
      </c>
      <c r="D58" s="97">
        <v>0.87180000000000002</v>
      </c>
      <c r="E58" s="97">
        <v>0.8337</v>
      </c>
      <c r="F58" s="97">
        <v>0.86990000000000001</v>
      </c>
      <c r="G58" s="112" t="s">
        <v>10</v>
      </c>
      <c r="H58" s="97">
        <v>0.625</v>
      </c>
      <c r="I58" s="97">
        <v>0.84350000000000003</v>
      </c>
      <c r="J58" s="98">
        <v>0.7</v>
      </c>
    </row>
    <row r="59" spans="1:10" x14ac:dyDescent="0.35">
      <c r="A59" s="113" t="s">
        <v>58</v>
      </c>
      <c r="B59" s="114" t="s">
        <v>51</v>
      </c>
      <c r="C59" s="115">
        <v>0.92259999999999998</v>
      </c>
      <c r="D59" s="115">
        <v>0.85760000000000003</v>
      </c>
      <c r="E59" s="115">
        <v>0.94499999999999995</v>
      </c>
      <c r="F59" s="115">
        <v>0.88070000000000004</v>
      </c>
      <c r="G59" s="254" t="s">
        <v>10</v>
      </c>
      <c r="H59" s="115">
        <v>0.9375</v>
      </c>
      <c r="I59" s="115">
        <v>0.9274</v>
      </c>
      <c r="J59" s="119">
        <v>0.8</v>
      </c>
    </row>
    <row r="60" spans="1:10" x14ac:dyDescent="0.35">
      <c r="A60" s="113" t="s">
        <v>58</v>
      </c>
      <c r="B60" s="118" t="s">
        <v>52</v>
      </c>
      <c r="C60" s="162">
        <v>0.84289999999999998</v>
      </c>
      <c r="D60" s="162">
        <v>0.88890000000000002</v>
      </c>
      <c r="E60" s="162">
        <v>0.83550000000000002</v>
      </c>
      <c r="F60" s="162">
        <v>0.88990000000000002</v>
      </c>
      <c r="G60" s="255" t="s">
        <v>10</v>
      </c>
      <c r="H60" s="162">
        <v>0.85</v>
      </c>
      <c r="I60" s="162">
        <v>0.84730000000000005</v>
      </c>
      <c r="J60" s="116">
        <v>0.7</v>
      </c>
    </row>
    <row r="61" spans="1:10" x14ac:dyDescent="0.35">
      <c r="A61" s="95">
        <v>44927</v>
      </c>
      <c r="B61" s="106" t="s">
        <v>51</v>
      </c>
      <c r="C61" s="97">
        <v>0.91859999999999997</v>
      </c>
      <c r="D61" s="97">
        <v>0.86860000000000004</v>
      </c>
      <c r="E61" s="97">
        <v>0.95289999999999997</v>
      </c>
      <c r="F61" s="97">
        <v>0.98380000000000001</v>
      </c>
      <c r="G61" s="112" t="s">
        <v>10</v>
      </c>
      <c r="H61" s="97">
        <v>0.6</v>
      </c>
      <c r="I61" s="97">
        <v>0.94210000000000005</v>
      </c>
      <c r="J61" s="98">
        <v>0.8</v>
      </c>
    </row>
    <row r="62" spans="1:10" x14ac:dyDescent="0.35">
      <c r="A62" s="107">
        <v>44927</v>
      </c>
      <c r="B62" s="108" t="s">
        <v>52</v>
      </c>
      <c r="C62" s="100">
        <v>0.88370000000000004</v>
      </c>
      <c r="D62" s="100">
        <v>0.89139999999999997</v>
      </c>
      <c r="E62" s="100">
        <v>0.84750000000000003</v>
      </c>
      <c r="F62" s="100">
        <v>0.92310000000000003</v>
      </c>
      <c r="G62" s="165" t="s">
        <v>10</v>
      </c>
      <c r="H62" s="100">
        <v>0.6</v>
      </c>
      <c r="I62" s="100">
        <v>0.85699999999999998</v>
      </c>
      <c r="J62" s="98">
        <v>0.7</v>
      </c>
    </row>
    <row r="63" spans="1:10" x14ac:dyDescent="0.35">
      <c r="A63" s="107">
        <v>44959</v>
      </c>
      <c r="B63" s="106" t="s">
        <v>51</v>
      </c>
      <c r="C63" s="97">
        <v>0.91349999999999998</v>
      </c>
      <c r="D63" s="97">
        <v>0.86519999999999997</v>
      </c>
      <c r="E63" s="97">
        <v>0.95169999999999999</v>
      </c>
      <c r="F63" s="97">
        <v>0.82399999999999995</v>
      </c>
      <c r="G63" s="112" t="s">
        <v>10</v>
      </c>
      <c r="H63" s="97">
        <v>0.75</v>
      </c>
      <c r="I63" s="97">
        <v>0.93930000000000002</v>
      </c>
      <c r="J63" s="98">
        <v>0.8</v>
      </c>
    </row>
    <row r="64" spans="1:10" x14ac:dyDescent="0.35">
      <c r="A64" s="107">
        <v>44960</v>
      </c>
      <c r="B64" s="108" t="s">
        <v>52</v>
      </c>
      <c r="C64" s="97">
        <v>0.95179999999999998</v>
      </c>
      <c r="D64" s="97">
        <v>0.87390000000000001</v>
      </c>
      <c r="E64" s="97">
        <v>0.83140000000000003</v>
      </c>
      <c r="F64" s="97">
        <v>0.82399999999999995</v>
      </c>
      <c r="G64" s="112" t="s">
        <v>10</v>
      </c>
      <c r="H64" s="97">
        <v>0.75</v>
      </c>
      <c r="I64" s="97">
        <v>0.84150000000000003</v>
      </c>
      <c r="J64" s="98">
        <v>0.7</v>
      </c>
    </row>
    <row r="65" spans="1:10" x14ac:dyDescent="0.35">
      <c r="A65" s="107">
        <v>44989</v>
      </c>
      <c r="B65" s="106" t="s">
        <v>51</v>
      </c>
      <c r="C65" s="97">
        <v>0.96299999999999997</v>
      </c>
      <c r="D65" s="97">
        <v>0.754</v>
      </c>
      <c r="E65" s="97">
        <v>0.96499999999999997</v>
      </c>
      <c r="F65" s="97">
        <v>0.83099999999999996</v>
      </c>
      <c r="G65" s="112" t="s">
        <v>10</v>
      </c>
      <c r="H65" s="97">
        <v>0.88900000000000001</v>
      </c>
      <c r="I65" s="97">
        <v>0.91779999999999995</v>
      </c>
      <c r="J65" s="98">
        <v>0.8</v>
      </c>
    </row>
    <row r="66" spans="1:10" x14ac:dyDescent="0.35">
      <c r="A66" s="107">
        <v>44990</v>
      </c>
      <c r="B66" s="108" t="s">
        <v>52</v>
      </c>
      <c r="C66" s="97">
        <v>0.92600000000000005</v>
      </c>
      <c r="D66" s="97">
        <v>0.79800000000000004</v>
      </c>
      <c r="E66" s="97">
        <v>0.83299999999999996</v>
      </c>
      <c r="F66" s="97">
        <v>0.85299999999999998</v>
      </c>
      <c r="G66" s="112" t="s">
        <v>10</v>
      </c>
      <c r="H66" s="97">
        <v>1</v>
      </c>
      <c r="I66" s="97">
        <v>0.82410000000000005</v>
      </c>
      <c r="J66" s="98">
        <v>0.7</v>
      </c>
    </row>
    <row r="67" spans="1:10" x14ac:dyDescent="0.35">
      <c r="A67" s="117" t="s">
        <v>59</v>
      </c>
      <c r="B67" s="114" t="s">
        <v>51</v>
      </c>
      <c r="C67" s="116">
        <v>0.92989999999999995</v>
      </c>
      <c r="D67" s="116">
        <v>0.82369999999999999</v>
      </c>
      <c r="E67" s="116">
        <v>0.95109999999999995</v>
      </c>
      <c r="F67" s="116">
        <v>0.86570000000000003</v>
      </c>
      <c r="G67" s="252" t="s">
        <v>10</v>
      </c>
      <c r="H67" s="116">
        <v>0.74060000000000004</v>
      </c>
      <c r="I67" s="116">
        <v>0.92920000000000003</v>
      </c>
      <c r="J67" s="116">
        <v>0.8</v>
      </c>
    </row>
    <row r="68" spans="1:10" x14ac:dyDescent="0.35">
      <c r="A68" s="117" t="s">
        <v>59</v>
      </c>
      <c r="B68" s="118" t="s">
        <v>52</v>
      </c>
      <c r="C68" s="116">
        <v>0.91510000000000002</v>
      </c>
      <c r="D68" s="116">
        <v>0.84950000000000003</v>
      </c>
      <c r="E68" s="116">
        <v>0.83220000000000005</v>
      </c>
      <c r="F68" s="116">
        <v>0.86570000000000003</v>
      </c>
      <c r="G68" s="252" t="s">
        <v>10</v>
      </c>
      <c r="H68" s="116">
        <v>0.77780000000000005</v>
      </c>
      <c r="I68" s="116">
        <v>0.84019999999999995</v>
      </c>
      <c r="J68" s="116">
        <v>0.7</v>
      </c>
    </row>
    <row r="69" spans="1:10" x14ac:dyDescent="0.35">
      <c r="A69" s="107">
        <v>45021</v>
      </c>
      <c r="B69" s="106" t="s">
        <v>51</v>
      </c>
      <c r="C69" s="97">
        <v>0.90700000000000003</v>
      </c>
      <c r="D69" s="97">
        <v>0.79900000000000004</v>
      </c>
      <c r="E69" s="97">
        <v>0.95699999999999996</v>
      </c>
      <c r="F69" s="97">
        <v>0.85399999999999998</v>
      </c>
      <c r="G69" s="112" t="s">
        <v>10</v>
      </c>
      <c r="H69" s="97">
        <v>0.8</v>
      </c>
      <c r="I69" s="97">
        <v>0.90800000000000003</v>
      </c>
      <c r="J69" s="98">
        <v>0.8</v>
      </c>
    </row>
    <row r="70" spans="1:10" x14ac:dyDescent="0.35">
      <c r="A70" s="107">
        <v>45022</v>
      </c>
      <c r="B70" s="106" t="s">
        <v>52</v>
      </c>
      <c r="C70" s="97">
        <v>0.96</v>
      </c>
      <c r="D70" s="97">
        <v>0.80400000000000005</v>
      </c>
      <c r="E70" s="97">
        <v>0.84499999999999997</v>
      </c>
      <c r="F70" s="97">
        <v>0.88600000000000001</v>
      </c>
      <c r="G70" s="112" t="s">
        <v>10</v>
      </c>
      <c r="H70" s="97">
        <v>0.8</v>
      </c>
      <c r="I70" s="97">
        <v>0.85099999999999998</v>
      </c>
      <c r="J70" s="98">
        <v>0.7</v>
      </c>
    </row>
    <row r="71" spans="1:10" x14ac:dyDescent="0.35">
      <c r="A71" s="107">
        <v>45053</v>
      </c>
      <c r="B71" s="106" t="s">
        <v>51</v>
      </c>
      <c r="C71" s="97">
        <v>0.95</v>
      </c>
      <c r="D71" s="97">
        <v>0.82299999999999995</v>
      </c>
      <c r="E71" s="97">
        <v>0.95499999999999996</v>
      </c>
      <c r="F71" s="97">
        <v>0.91400000000000003</v>
      </c>
      <c r="G71" s="112" t="s">
        <v>10</v>
      </c>
      <c r="H71" s="97">
        <v>1</v>
      </c>
      <c r="I71" s="97">
        <v>0.93500000000000005</v>
      </c>
      <c r="J71" s="98">
        <v>0.8</v>
      </c>
    </row>
    <row r="72" spans="1:10" x14ac:dyDescent="0.35">
      <c r="A72" s="107">
        <v>45054</v>
      </c>
      <c r="B72" s="108" t="s">
        <v>52</v>
      </c>
      <c r="C72" s="100">
        <v>0.95</v>
      </c>
      <c r="D72" s="100">
        <v>0.84299999999999997</v>
      </c>
      <c r="E72" s="100">
        <v>0.83799999999999997</v>
      </c>
      <c r="F72" s="100">
        <v>0.90200000000000002</v>
      </c>
      <c r="G72" s="165" t="s">
        <v>10</v>
      </c>
      <c r="H72" s="97">
        <v>1</v>
      </c>
      <c r="I72" s="100">
        <v>0.84899999999999998</v>
      </c>
      <c r="J72" s="98">
        <v>0.7</v>
      </c>
    </row>
    <row r="73" spans="1:10" x14ac:dyDescent="0.35">
      <c r="A73" s="107">
        <v>45084</v>
      </c>
      <c r="B73" s="106" t="s">
        <v>51</v>
      </c>
      <c r="C73" s="97">
        <v>0.90100000000000002</v>
      </c>
      <c r="D73" s="97">
        <v>0.83599999999999997</v>
      </c>
      <c r="E73" s="97">
        <v>0.95799999999999996</v>
      </c>
      <c r="F73" s="97">
        <v>0.92600000000000005</v>
      </c>
      <c r="G73" s="112" t="s">
        <v>10</v>
      </c>
      <c r="H73" s="97">
        <v>0.90100000000000002</v>
      </c>
      <c r="I73" s="97">
        <v>0.93899999999999995</v>
      </c>
      <c r="J73" s="98">
        <v>0.8</v>
      </c>
    </row>
    <row r="74" spans="1:10" x14ac:dyDescent="0.35">
      <c r="A74" s="107">
        <v>45085</v>
      </c>
      <c r="B74" s="108" t="s">
        <v>52</v>
      </c>
      <c r="C74" s="100">
        <v>0.85899999999999999</v>
      </c>
      <c r="D74" s="100">
        <v>0.83099999999999996</v>
      </c>
      <c r="E74" s="100">
        <v>0.84599999999999997</v>
      </c>
      <c r="F74" s="100">
        <v>0.93600000000000005</v>
      </c>
      <c r="G74" s="165" t="s">
        <v>10</v>
      </c>
      <c r="H74" s="100">
        <v>0.85899999999999999</v>
      </c>
      <c r="I74" s="100">
        <v>0.85499999999999998</v>
      </c>
      <c r="J74" s="98">
        <v>0.7</v>
      </c>
    </row>
    <row r="75" spans="1:10" x14ac:dyDescent="0.35">
      <c r="A75" s="113" t="s">
        <v>60</v>
      </c>
      <c r="B75" s="114" t="s">
        <v>51</v>
      </c>
      <c r="C75" s="115">
        <v>0.9204</v>
      </c>
      <c r="D75" s="115">
        <v>0.82030000000000003</v>
      </c>
      <c r="E75" s="115">
        <v>0.95699999999999996</v>
      </c>
      <c r="F75" s="115">
        <v>0.90390000000000004</v>
      </c>
      <c r="G75" s="254" t="s">
        <v>10</v>
      </c>
      <c r="H75" s="115">
        <v>0.88890000000000002</v>
      </c>
      <c r="I75" s="115">
        <v>0.93140000000000001</v>
      </c>
      <c r="J75" s="115">
        <v>0.8</v>
      </c>
    </row>
    <row r="76" spans="1:10" x14ac:dyDescent="0.35">
      <c r="A76" s="113" t="s">
        <v>60</v>
      </c>
      <c r="B76" s="114" t="s">
        <v>52</v>
      </c>
      <c r="C76" s="115">
        <v>0.92479999999999996</v>
      </c>
      <c r="D76" s="115">
        <v>0.82799999999999996</v>
      </c>
      <c r="E76" s="115">
        <v>0.84260000000000002</v>
      </c>
      <c r="F76" s="115">
        <v>0.91210000000000002</v>
      </c>
      <c r="G76" s="254" t="s">
        <v>10</v>
      </c>
      <c r="H76" s="115">
        <v>0.94440000000000002</v>
      </c>
      <c r="I76" s="115">
        <v>0.85189999999999999</v>
      </c>
      <c r="J76" s="115">
        <v>0.7</v>
      </c>
    </row>
    <row r="77" spans="1:10" x14ac:dyDescent="0.35">
      <c r="A77" s="107">
        <v>45114</v>
      </c>
      <c r="B77" s="106" t="s">
        <v>51</v>
      </c>
      <c r="C77" s="97">
        <v>0.88500000000000001</v>
      </c>
      <c r="D77" s="97">
        <v>0.79600000000000004</v>
      </c>
      <c r="E77" s="97">
        <v>0.95799999999999996</v>
      </c>
      <c r="F77" s="97">
        <v>0.93899999999999995</v>
      </c>
      <c r="G77" s="112" t="s">
        <v>10</v>
      </c>
      <c r="H77" s="97">
        <v>0.93799999999999994</v>
      </c>
      <c r="I77" s="97">
        <v>0.93500000000000005</v>
      </c>
      <c r="J77" s="97">
        <v>0.8</v>
      </c>
    </row>
    <row r="78" spans="1:10" x14ac:dyDescent="0.35">
      <c r="A78" s="95">
        <v>45115</v>
      </c>
      <c r="B78" s="106" t="s">
        <v>52</v>
      </c>
      <c r="C78" s="97">
        <v>0.82299999999999995</v>
      </c>
      <c r="D78" s="97">
        <v>0.82099999999999995</v>
      </c>
      <c r="E78" s="97">
        <v>0.84</v>
      </c>
      <c r="F78" s="97">
        <v>0.92400000000000004</v>
      </c>
      <c r="G78" s="112" t="s">
        <v>10</v>
      </c>
      <c r="H78" s="97">
        <v>0.875</v>
      </c>
      <c r="I78" s="97">
        <v>0.84399999999999997</v>
      </c>
      <c r="J78" s="97">
        <v>0.7</v>
      </c>
    </row>
    <row r="79" spans="1:10" x14ac:dyDescent="0.35">
      <c r="A79" s="107">
        <v>45145</v>
      </c>
      <c r="B79" s="106" t="s">
        <v>51</v>
      </c>
      <c r="C79" s="97">
        <v>0.9</v>
      </c>
      <c r="D79" s="97">
        <v>0.82799999999999996</v>
      </c>
      <c r="E79" s="97">
        <v>0.95</v>
      </c>
      <c r="F79" s="97">
        <v>0.90400000000000003</v>
      </c>
      <c r="G79" s="165" t="s">
        <v>10</v>
      </c>
      <c r="H79" s="165" t="s">
        <v>56</v>
      </c>
      <c r="I79" s="97">
        <v>0.92900000000000005</v>
      </c>
      <c r="J79" s="97">
        <v>0.8</v>
      </c>
    </row>
    <row r="80" spans="1:10" x14ac:dyDescent="0.35">
      <c r="A80" s="95">
        <v>45146</v>
      </c>
      <c r="B80" s="106" t="s">
        <v>52</v>
      </c>
      <c r="C80" s="97">
        <v>0.89200000000000002</v>
      </c>
      <c r="D80" s="97">
        <v>0.82199999999999995</v>
      </c>
      <c r="E80" s="97">
        <v>0.83699999999999997</v>
      </c>
      <c r="F80" s="97">
        <v>0.91100000000000003</v>
      </c>
      <c r="G80" s="112" t="s">
        <v>10</v>
      </c>
      <c r="H80" s="112" t="s">
        <v>56</v>
      </c>
      <c r="I80" s="97">
        <v>0.84499999999999997</v>
      </c>
      <c r="J80" s="97">
        <v>0.7</v>
      </c>
    </row>
    <row r="81" spans="1:10" x14ac:dyDescent="0.35">
      <c r="A81" s="107">
        <v>45176</v>
      </c>
      <c r="B81" s="106" t="s">
        <v>51</v>
      </c>
      <c r="C81" s="97">
        <v>0.91400000000000003</v>
      </c>
      <c r="D81" s="10">
        <v>0.752</v>
      </c>
      <c r="E81" s="97">
        <v>0.94799999999999995</v>
      </c>
      <c r="F81" s="97">
        <v>0.88500000000000001</v>
      </c>
      <c r="G81" s="165" t="s">
        <v>10</v>
      </c>
      <c r="H81" s="165" t="s">
        <v>56</v>
      </c>
      <c r="I81" s="97">
        <v>0.91900000000000004</v>
      </c>
      <c r="J81" s="97">
        <v>0.8</v>
      </c>
    </row>
    <row r="82" spans="1:10" x14ac:dyDescent="0.35">
      <c r="A82" s="107">
        <v>45177</v>
      </c>
      <c r="B82" s="108" t="s">
        <v>52</v>
      </c>
      <c r="C82" s="100">
        <v>0.91400000000000003</v>
      </c>
      <c r="D82" s="167">
        <v>0.76400000000000001</v>
      </c>
      <c r="E82" s="100">
        <v>0.83</v>
      </c>
      <c r="F82" s="100">
        <v>0.91500000000000004</v>
      </c>
      <c r="G82" s="165" t="s">
        <v>10</v>
      </c>
      <c r="H82" s="112" t="s">
        <v>56</v>
      </c>
      <c r="I82" s="100">
        <v>0.83499999999999996</v>
      </c>
      <c r="J82" s="97">
        <v>0.7</v>
      </c>
    </row>
    <row r="83" spans="1:10" x14ac:dyDescent="0.35">
      <c r="A83" s="113" t="s">
        <v>61</v>
      </c>
      <c r="B83" s="114" t="s">
        <v>51</v>
      </c>
      <c r="C83" s="115">
        <v>0.9</v>
      </c>
      <c r="D83" s="115">
        <v>0.79339999999999999</v>
      </c>
      <c r="E83" s="115">
        <v>0.95240000000000002</v>
      </c>
      <c r="F83" s="115">
        <v>0.90910000000000002</v>
      </c>
      <c r="G83" s="254" t="s">
        <v>10</v>
      </c>
      <c r="H83" s="115">
        <v>0.94740000000000002</v>
      </c>
      <c r="I83" s="115">
        <v>0.92800000000000005</v>
      </c>
      <c r="J83" s="115">
        <v>0.8</v>
      </c>
    </row>
    <row r="84" spans="1:10" x14ac:dyDescent="0.35">
      <c r="A84" s="113" t="s">
        <v>61</v>
      </c>
      <c r="B84" s="114" t="s">
        <v>52</v>
      </c>
      <c r="C84" s="115">
        <v>0.87080000000000002</v>
      </c>
      <c r="D84" s="115">
        <v>0.8044</v>
      </c>
      <c r="E84" s="115">
        <v>0.83589999999999998</v>
      </c>
      <c r="F84" s="115">
        <v>0.91669999999999996</v>
      </c>
      <c r="G84" s="254" t="s">
        <v>10</v>
      </c>
      <c r="H84" s="115">
        <v>0.89470000000000005</v>
      </c>
      <c r="I84" s="115">
        <v>0.84119999999999995</v>
      </c>
      <c r="J84" s="115">
        <v>0.7</v>
      </c>
    </row>
    <row r="85" spans="1:10" x14ac:dyDescent="0.35">
      <c r="A85" s="107">
        <v>45206</v>
      </c>
      <c r="B85" s="106" t="s">
        <v>51</v>
      </c>
      <c r="C85" s="97">
        <v>0.92600000000000005</v>
      </c>
      <c r="D85" s="97">
        <v>0.752</v>
      </c>
      <c r="E85" s="97">
        <v>0.95899999999999996</v>
      </c>
      <c r="F85" s="97">
        <v>0.88200000000000001</v>
      </c>
      <c r="G85" s="165" t="s">
        <v>10</v>
      </c>
      <c r="H85" s="165" t="s">
        <v>56</v>
      </c>
      <c r="I85" s="97">
        <v>0.92700000000000005</v>
      </c>
      <c r="J85" s="97">
        <v>0.8</v>
      </c>
    </row>
    <row r="86" spans="1:10" x14ac:dyDescent="0.35">
      <c r="A86" s="95">
        <v>45207</v>
      </c>
      <c r="B86" s="106" t="s">
        <v>52</v>
      </c>
      <c r="C86" s="97">
        <v>0.91400000000000003</v>
      </c>
      <c r="D86" s="97">
        <v>0.76400000000000001</v>
      </c>
      <c r="E86" s="10">
        <v>0.83899999999999997</v>
      </c>
      <c r="F86" s="167">
        <v>0.83</v>
      </c>
      <c r="G86" s="256" t="s">
        <v>10</v>
      </c>
      <c r="H86" s="112" t="s">
        <v>56</v>
      </c>
      <c r="I86" s="97">
        <v>0.84099999999999997</v>
      </c>
      <c r="J86" s="97">
        <v>0.7</v>
      </c>
    </row>
    <row r="87" spans="1:10" x14ac:dyDescent="0.35">
      <c r="A87" s="107">
        <v>45237</v>
      </c>
      <c r="B87" s="106" t="s">
        <v>51</v>
      </c>
      <c r="C87" s="97">
        <v>0.89600000000000002</v>
      </c>
      <c r="D87" s="97">
        <v>0.80700000000000005</v>
      </c>
      <c r="E87" s="97">
        <v>0.95899999999999996</v>
      </c>
      <c r="F87" s="97">
        <v>0.94799999999999995</v>
      </c>
      <c r="G87" s="165" t="s">
        <v>10</v>
      </c>
      <c r="H87" s="165" t="s">
        <v>56</v>
      </c>
      <c r="I87" s="97">
        <v>0.92900000000000005</v>
      </c>
      <c r="J87" s="97">
        <v>0.8</v>
      </c>
    </row>
    <row r="88" spans="1:10" x14ac:dyDescent="0.35">
      <c r="A88" s="95">
        <v>45238</v>
      </c>
      <c r="B88" s="106" t="s">
        <v>52</v>
      </c>
      <c r="C88" s="97">
        <v>0.89600000000000002</v>
      </c>
      <c r="D88" s="97">
        <v>0.83299999999999996</v>
      </c>
      <c r="E88" s="97">
        <v>0.83</v>
      </c>
      <c r="F88" s="97">
        <v>0.92700000000000005</v>
      </c>
      <c r="G88" s="112" t="s">
        <v>10</v>
      </c>
      <c r="H88" s="112" t="s">
        <v>56</v>
      </c>
      <c r="I88" s="97">
        <v>0.84099999999999997</v>
      </c>
      <c r="J88" s="97">
        <v>0.7</v>
      </c>
    </row>
    <row r="89" spans="1:10" x14ac:dyDescent="0.35">
      <c r="A89" s="107">
        <v>45267</v>
      </c>
      <c r="B89" s="106" t="s">
        <v>51</v>
      </c>
      <c r="C89" s="97">
        <v>0.94</v>
      </c>
      <c r="D89" s="10">
        <v>0.77</v>
      </c>
      <c r="E89" s="97">
        <v>0.94699999999999995</v>
      </c>
      <c r="F89" s="97">
        <v>0.76400000000000001</v>
      </c>
      <c r="G89" s="165" t="s">
        <v>10</v>
      </c>
      <c r="H89" s="165" t="s">
        <v>56</v>
      </c>
      <c r="I89" s="97">
        <v>0.91200000000000003</v>
      </c>
      <c r="J89" s="97">
        <v>0.8</v>
      </c>
    </row>
    <row r="90" spans="1:10" x14ac:dyDescent="0.35">
      <c r="A90" s="107">
        <v>45268</v>
      </c>
      <c r="B90" s="108" t="s">
        <v>52</v>
      </c>
      <c r="C90" s="100">
        <v>0.96</v>
      </c>
      <c r="D90" s="167">
        <v>0.79800000000000004</v>
      </c>
      <c r="E90" s="100">
        <v>0.84699999999999998</v>
      </c>
      <c r="F90" s="100">
        <v>0.79800000000000004</v>
      </c>
      <c r="G90" s="165" t="s">
        <v>10</v>
      </c>
      <c r="H90" s="112" t="s">
        <v>56</v>
      </c>
      <c r="I90" s="100">
        <v>0.84599999999999997</v>
      </c>
      <c r="J90" s="97">
        <v>0.7</v>
      </c>
    </row>
    <row r="91" spans="1:10" x14ac:dyDescent="0.35">
      <c r="A91" s="113" t="s">
        <v>62</v>
      </c>
      <c r="B91" s="114" t="s">
        <v>51</v>
      </c>
      <c r="C91" s="115">
        <v>0.93100000000000005</v>
      </c>
      <c r="D91" s="115">
        <v>0.80500000000000005</v>
      </c>
      <c r="E91" s="115">
        <v>0.94299999999999995</v>
      </c>
      <c r="F91" s="115">
        <v>0.82799999999999996</v>
      </c>
      <c r="G91" s="254" t="s">
        <v>10</v>
      </c>
      <c r="H91" s="115">
        <v>0.75</v>
      </c>
      <c r="I91" s="115">
        <v>0.91500000000000004</v>
      </c>
      <c r="J91" s="115">
        <v>0.8</v>
      </c>
    </row>
    <row r="92" spans="1:10" x14ac:dyDescent="0.35">
      <c r="A92" s="113" t="s">
        <v>62</v>
      </c>
      <c r="B92" s="114" t="s">
        <v>52</v>
      </c>
      <c r="C92" s="115">
        <v>0.83799999999999997</v>
      </c>
      <c r="D92" s="115">
        <v>0.80800000000000005</v>
      </c>
      <c r="E92" s="115">
        <v>0.83799999999999997</v>
      </c>
      <c r="F92" s="115">
        <v>0.88300000000000001</v>
      </c>
      <c r="G92" s="254" t="s">
        <v>10</v>
      </c>
      <c r="H92" s="115">
        <v>0.85699999999999998</v>
      </c>
      <c r="I92" s="115">
        <v>0.84299999999999997</v>
      </c>
      <c r="J92" s="115">
        <v>0.7</v>
      </c>
    </row>
    <row r="93" spans="1:10" x14ac:dyDescent="0.35">
      <c r="A93" s="95">
        <v>45298</v>
      </c>
      <c r="B93" s="106" t="s">
        <v>51</v>
      </c>
      <c r="C93" s="97">
        <v>0.95009999999999994</v>
      </c>
      <c r="D93" s="10">
        <v>0.79900000000000004</v>
      </c>
      <c r="E93" s="97">
        <v>0.95399999999999996</v>
      </c>
      <c r="F93" s="97">
        <v>0.9</v>
      </c>
      <c r="G93" s="258">
        <v>0.95099999999999996</v>
      </c>
      <c r="H93" s="112" t="s">
        <v>56</v>
      </c>
      <c r="I93" s="97">
        <v>0.93400000000000005</v>
      </c>
      <c r="J93" s="97">
        <v>0.8</v>
      </c>
    </row>
    <row r="94" spans="1:10" x14ac:dyDescent="0.35">
      <c r="A94" s="95">
        <v>45299</v>
      </c>
      <c r="B94" s="106" t="s">
        <v>52</v>
      </c>
      <c r="C94" s="97">
        <v>0.93200000000000005</v>
      </c>
      <c r="D94" s="10">
        <v>0.82599999999999996</v>
      </c>
      <c r="E94" s="97">
        <v>0.82699999999999996</v>
      </c>
      <c r="F94" s="97">
        <v>0.88900000000000001</v>
      </c>
      <c r="G94" s="258">
        <v>0.92700000000000005</v>
      </c>
      <c r="H94" s="112" t="s">
        <v>56</v>
      </c>
      <c r="I94" s="97">
        <v>0.84399999999999997</v>
      </c>
      <c r="J94" s="97">
        <v>0.7</v>
      </c>
    </row>
    <row r="95" spans="1:10" x14ac:dyDescent="0.35">
      <c r="A95" s="95">
        <v>45329</v>
      </c>
      <c r="B95" s="106" t="s">
        <v>51</v>
      </c>
      <c r="C95" s="97">
        <v>0.92600000000000005</v>
      </c>
      <c r="D95" s="10">
        <v>0.68600000000000005</v>
      </c>
      <c r="E95" s="97">
        <v>0.95499999999999996</v>
      </c>
      <c r="F95" s="97">
        <v>0.88500000000000001</v>
      </c>
      <c r="G95" s="258">
        <v>0.90200000000000002</v>
      </c>
      <c r="H95" s="112" t="s">
        <v>56</v>
      </c>
      <c r="I95" s="97">
        <v>0.91900000000000004</v>
      </c>
      <c r="J95" s="97">
        <v>0.8</v>
      </c>
    </row>
    <row r="96" spans="1:10" x14ac:dyDescent="0.35">
      <c r="A96" s="95">
        <v>45330</v>
      </c>
      <c r="B96" s="106" t="s">
        <v>52</v>
      </c>
      <c r="C96" s="97">
        <v>0.90700000000000003</v>
      </c>
      <c r="D96" s="10">
        <v>0.73099999999999998</v>
      </c>
      <c r="E96" s="97">
        <v>0.82899999999999996</v>
      </c>
      <c r="F96" s="97">
        <v>0.87</v>
      </c>
      <c r="G96" s="258">
        <v>0.88700000000000001</v>
      </c>
      <c r="H96" s="112" t="s">
        <v>56</v>
      </c>
      <c r="I96" s="97">
        <v>0.83</v>
      </c>
      <c r="J96" s="97">
        <v>0.7</v>
      </c>
    </row>
    <row r="97" spans="1:10" x14ac:dyDescent="0.35">
      <c r="A97" s="95">
        <v>45360</v>
      </c>
      <c r="B97" s="106" t="s">
        <v>51</v>
      </c>
      <c r="C97" s="97">
        <v>0.92400000000000004</v>
      </c>
      <c r="D97" s="10">
        <v>0.71899999999999997</v>
      </c>
      <c r="E97" s="97">
        <v>0.96299999999999997</v>
      </c>
      <c r="F97" s="97">
        <v>0.84799999999999998</v>
      </c>
      <c r="G97" s="258">
        <v>0.91700000000000004</v>
      </c>
      <c r="H97" s="258">
        <v>0.83299999999999996</v>
      </c>
      <c r="I97" s="97">
        <v>0.92800000000000005</v>
      </c>
      <c r="J97" s="97">
        <v>0.8</v>
      </c>
    </row>
    <row r="98" spans="1:10" x14ac:dyDescent="0.35">
      <c r="A98" s="95">
        <v>45361</v>
      </c>
      <c r="B98" s="106" t="s">
        <v>52</v>
      </c>
      <c r="C98" s="97">
        <v>0.92400000000000004</v>
      </c>
      <c r="D98" s="10">
        <v>0.70599999999999996</v>
      </c>
      <c r="E98" s="97">
        <v>0.873</v>
      </c>
      <c r="F98" s="97">
        <v>0.85699999999999998</v>
      </c>
      <c r="G98" s="258">
        <v>0.90600000000000003</v>
      </c>
      <c r="H98" s="258">
        <v>0.66700000000000004</v>
      </c>
      <c r="I98" s="97">
        <v>0.85799999999999998</v>
      </c>
      <c r="J98" s="97">
        <v>0.7</v>
      </c>
    </row>
    <row r="99" spans="1:10" x14ac:dyDescent="0.35">
      <c r="A99" s="113" t="s">
        <v>63</v>
      </c>
      <c r="B99" s="114" t="s">
        <v>51</v>
      </c>
      <c r="C99" s="115">
        <v>0.92500000000000004</v>
      </c>
      <c r="D99" s="115">
        <v>0.73799999999999999</v>
      </c>
      <c r="E99" s="115">
        <v>0.95699999999999996</v>
      </c>
      <c r="F99" s="115">
        <v>0.877</v>
      </c>
      <c r="G99" s="266">
        <v>0.92300000000000004</v>
      </c>
      <c r="H99" s="115">
        <v>0.84599999999999997</v>
      </c>
      <c r="I99" s="115">
        <v>0.92600000000000005</v>
      </c>
      <c r="J99" s="115">
        <v>0.9</v>
      </c>
    </row>
    <row r="100" spans="1:10" x14ac:dyDescent="0.35">
      <c r="A100" s="113" t="s">
        <v>63</v>
      </c>
      <c r="B100" s="114" t="s">
        <v>52</v>
      </c>
      <c r="C100" s="115">
        <v>0.91400000000000003</v>
      </c>
      <c r="D100" s="115">
        <v>0.75900000000000001</v>
      </c>
      <c r="E100" s="115">
        <v>0.84299999999999997</v>
      </c>
      <c r="F100" s="115">
        <v>0.871</v>
      </c>
      <c r="G100" s="266">
        <v>0.90600000000000003</v>
      </c>
      <c r="H100" s="115">
        <v>0.75</v>
      </c>
      <c r="I100" s="115">
        <v>0.84299999999999997</v>
      </c>
      <c r="J100" s="115">
        <v>0.7</v>
      </c>
    </row>
    <row r="101" spans="1:10" x14ac:dyDescent="0.35">
      <c r="A101" s="263"/>
      <c r="B101" s="264"/>
      <c r="C101" s="217"/>
      <c r="D101" s="68"/>
      <c r="E101" s="217"/>
      <c r="F101" s="217"/>
      <c r="G101" s="265"/>
      <c r="H101" s="218"/>
      <c r="I101" s="217"/>
      <c r="J101" s="217"/>
    </row>
    <row r="102" spans="1:10" x14ac:dyDescent="0.35">
      <c r="A102" s="263"/>
      <c r="B102" s="264"/>
      <c r="C102" s="217"/>
      <c r="D102" s="68"/>
      <c r="E102" s="217"/>
      <c r="F102" s="217"/>
      <c r="G102" s="265"/>
      <c r="H102" s="218"/>
      <c r="I102" s="217"/>
      <c r="J102" s="217"/>
    </row>
    <row r="103" spans="1:10" x14ac:dyDescent="0.35">
      <c r="A103" s="120" t="s">
        <v>51</v>
      </c>
      <c r="C103" s="67" t="s">
        <v>193</v>
      </c>
    </row>
    <row r="104" spans="1:10" x14ac:dyDescent="0.35">
      <c r="A104" s="120" t="s">
        <v>52</v>
      </c>
      <c r="C104" s="67" t="s">
        <v>64</v>
      </c>
    </row>
    <row r="105" spans="1:10" x14ac:dyDescent="0.35">
      <c r="A105" s="67" t="s">
        <v>56</v>
      </c>
      <c r="C105" s="67" t="s">
        <v>65</v>
      </c>
    </row>
    <row r="106" spans="1:10" x14ac:dyDescent="0.35">
      <c r="C106" s="67" t="s">
        <v>66</v>
      </c>
    </row>
    <row r="107" spans="1:10" x14ac:dyDescent="0.35">
      <c r="C107" s="67" t="s">
        <v>194</v>
      </c>
    </row>
  </sheetData>
  <sheetProtection algorithmName="SHA-512" hashValue="4O2qe5xd3TOFTnaB0xHAnGraLEjDSxGiM2kq4hBk0i6YSw5YKMZGaub32oqxxa5RjmdDTNQLRChDNE9mS5fjNg==" saltValue="I+aPi44/iv8cO/wBdU4tug==" spinCount="100000" sheet="1" objects="1" scenarios="1"/>
  <mergeCells count="1">
    <mergeCell ref="A3:J3"/>
  </mergeCells>
  <phoneticPr fontId="3" type="noConversion"/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87"/>
  <sheetViews>
    <sheetView showGridLines="0" zoomScale="70" zoomScaleNormal="70" workbookViewId="0">
      <selection activeCell="F78" sqref="F78"/>
    </sheetView>
  </sheetViews>
  <sheetFormatPr baseColWidth="10" defaultColWidth="9.1796875" defaultRowHeight="14.5" x14ac:dyDescent="0.35"/>
  <cols>
    <col min="1" max="1" width="5.7265625" customWidth="1"/>
    <col min="2" max="2" width="15.54296875" style="6" customWidth="1"/>
    <col min="3" max="3" width="14" bestFit="1" customWidth="1"/>
    <col min="4" max="4" width="20" bestFit="1" customWidth="1"/>
    <col min="5" max="5" width="19.453125" customWidth="1"/>
    <col min="6" max="8" width="16.7265625" customWidth="1"/>
    <col min="9" max="12" width="18" customWidth="1"/>
    <col min="13" max="13" width="15.1796875" bestFit="1" customWidth="1"/>
    <col min="14" max="14" width="21.7265625" customWidth="1"/>
    <col min="15" max="15" width="19" style="4" customWidth="1"/>
    <col min="16" max="16" width="21.81640625" style="4" customWidth="1"/>
    <col min="17" max="17" width="26.54296875" style="5" customWidth="1"/>
    <col min="18" max="18" width="20.54296875" style="5" customWidth="1"/>
    <col min="19" max="19" width="27.54296875" customWidth="1"/>
  </cols>
  <sheetData>
    <row r="1" spans="2:21" ht="31.5" customHeight="1" x14ac:dyDescent="0.35"/>
    <row r="2" spans="2:21" ht="20.149999999999999" customHeight="1" x14ac:dyDescent="0.45">
      <c r="B2" s="15" t="s">
        <v>191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8"/>
      <c r="R2" s="18"/>
      <c r="S2" s="16"/>
      <c r="T2" s="16"/>
      <c r="U2" s="16"/>
    </row>
    <row r="3" spans="2:21" ht="30" customHeight="1" x14ac:dyDescent="0.35">
      <c r="B3" s="48"/>
      <c r="C3" s="279" t="s">
        <v>67</v>
      </c>
      <c r="D3" s="279"/>
      <c r="E3" s="279"/>
      <c r="F3" s="279"/>
      <c r="G3" s="279"/>
      <c r="H3" s="279"/>
      <c r="I3" s="279"/>
      <c r="J3" s="279" t="s">
        <v>68</v>
      </c>
      <c r="K3" s="279"/>
      <c r="L3" s="280" t="s">
        <v>69</v>
      </c>
      <c r="M3" s="281"/>
      <c r="N3" s="281"/>
      <c r="O3" s="281"/>
      <c r="P3" s="282"/>
      <c r="Q3" s="283" t="s">
        <v>70</v>
      </c>
      <c r="R3" s="283"/>
      <c r="S3" s="283"/>
    </row>
    <row r="4" spans="2:21" ht="38.25" customHeight="1" x14ac:dyDescent="0.35">
      <c r="B4" s="25" t="s">
        <v>1</v>
      </c>
      <c r="C4" s="19" t="s">
        <v>71</v>
      </c>
      <c r="D4" s="19" t="s">
        <v>72</v>
      </c>
      <c r="E4" s="19" t="s">
        <v>73</v>
      </c>
      <c r="F4" s="19" t="s">
        <v>74</v>
      </c>
      <c r="G4" s="19" t="s">
        <v>75</v>
      </c>
      <c r="H4" s="267" t="s">
        <v>183</v>
      </c>
      <c r="I4" s="19" t="s">
        <v>76</v>
      </c>
      <c r="J4" s="19" t="s">
        <v>77</v>
      </c>
      <c r="K4" s="19" t="s">
        <v>78</v>
      </c>
      <c r="L4" s="19" t="s">
        <v>79</v>
      </c>
      <c r="M4" s="19" t="s">
        <v>80</v>
      </c>
      <c r="N4" s="19" t="s">
        <v>81</v>
      </c>
      <c r="O4" s="20" t="s">
        <v>82</v>
      </c>
      <c r="P4" s="20" t="s">
        <v>83</v>
      </c>
      <c r="Q4" s="24" t="s">
        <v>42</v>
      </c>
      <c r="R4" s="24" t="s">
        <v>84</v>
      </c>
      <c r="S4" s="172" t="s">
        <v>85</v>
      </c>
    </row>
    <row r="5" spans="2:21" ht="15.5" x14ac:dyDescent="0.35">
      <c r="B5" s="13">
        <v>44044</v>
      </c>
      <c r="C5" s="175">
        <v>129</v>
      </c>
      <c r="D5" s="175">
        <v>128</v>
      </c>
      <c r="E5" s="175">
        <v>1</v>
      </c>
      <c r="F5" s="175">
        <v>7</v>
      </c>
      <c r="G5" s="175">
        <v>63</v>
      </c>
      <c r="H5" s="268">
        <v>52.333329999999997</v>
      </c>
      <c r="I5" s="175">
        <v>364</v>
      </c>
      <c r="J5" s="175">
        <v>63</v>
      </c>
      <c r="K5" s="175">
        <v>0</v>
      </c>
      <c r="L5" s="175">
        <v>3</v>
      </c>
      <c r="M5" s="175">
        <v>34</v>
      </c>
      <c r="N5" s="175">
        <v>26</v>
      </c>
      <c r="O5" s="10">
        <f t="shared" ref="O5:O58" si="0">+M5/(M5+N5)</f>
        <v>0.56666666666666665</v>
      </c>
      <c r="P5" s="10">
        <f t="shared" ref="P5:P58" si="1">+N5/(M5+N5)</f>
        <v>0.43333333333333335</v>
      </c>
      <c r="Q5" s="11">
        <v>853775.81</v>
      </c>
      <c r="R5" s="11">
        <f t="shared" ref="R5:R58" si="2">+Q5/S5</f>
        <v>34151.032400000004</v>
      </c>
      <c r="S5" s="176">
        <v>25</v>
      </c>
    </row>
    <row r="6" spans="2:21" ht="15.5" x14ac:dyDescent="0.35">
      <c r="B6" s="13">
        <v>44075</v>
      </c>
      <c r="C6" s="175">
        <v>184</v>
      </c>
      <c r="D6" s="175">
        <v>184</v>
      </c>
      <c r="E6" s="175">
        <v>0</v>
      </c>
      <c r="F6" s="175">
        <v>5</v>
      </c>
      <c r="G6" s="175">
        <v>63</v>
      </c>
      <c r="H6" s="268">
        <v>66.142859999999999</v>
      </c>
      <c r="I6" s="175">
        <v>480</v>
      </c>
      <c r="J6" s="175">
        <v>55</v>
      </c>
      <c r="K6" s="175">
        <v>1</v>
      </c>
      <c r="L6" s="175">
        <v>8</v>
      </c>
      <c r="M6" s="175">
        <v>39</v>
      </c>
      <c r="N6" s="175">
        <v>8</v>
      </c>
      <c r="O6" s="10">
        <f t="shared" si="0"/>
        <v>0.82978723404255317</v>
      </c>
      <c r="P6" s="10">
        <f t="shared" si="1"/>
        <v>0.1702127659574468</v>
      </c>
      <c r="Q6" s="11">
        <v>897793.62</v>
      </c>
      <c r="R6" s="11">
        <f t="shared" si="2"/>
        <v>33251.615555555552</v>
      </c>
      <c r="S6" s="176">
        <v>27</v>
      </c>
    </row>
    <row r="7" spans="2:21" s="43" customFormat="1" ht="15.5" x14ac:dyDescent="0.35">
      <c r="B7" s="71" t="s">
        <v>86</v>
      </c>
      <c r="C7" s="177">
        <f>+SUM(C5:C6)</f>
        <v>313</v>
      </c>
      <c r="D7" s="177">
        <f>+SUM(D5:D6)</f>
        <v>312</v>
      </c>
      <c r="E7" s="177">
        <f>+SUM(E5:E6)</f>
        <v>1</v>
      </c>
      <c r="F7" s="177">
        <f>+SUM(F5:F6)</f>
        <v>12</v>
      </c>
      <c r="G7" s="177">
        <f>+SUM(G5:G6)</f>
        <v>126</v>
      </c>
      <c r="H7" s="269">
        <f>+AVERAGE(H5:H6)</f>
        <v>59.238095000000001</v>
      </c>
      <c r="I7" s="178">
        <f>+I6</f>
        <v>480</v>
      </c>
      <c r="J7" s="179">
        <f>+SUM(J5:J6)</f>
        <v>118</v>
      </c>
      <c r="K7" s="177">
        <f>+SUM(K5:K6)</f>
        <v>1</v>
      </c>
      <c r="L7" s="177">
        <f>+SUM(L5:L6)</f>
        <v>11</v>
      </c>
      <c r="M7" s="179">
        <f>+SUM(M4:M6)</f>
        <v>73</v>
      </c>
      <c r="N7" s="179">
        <f>+SUM(N4:N6)</f>
        <v>34</v>
      </c>
      <c r="O7" s="81">
        <f t="shared" si="0"/>
        <v>0.68224299065420557</v>
      </c>
      <c r="P7" s="81">
        <f t="shared" si="1"/>
        <v>0.31775700934579437</v>
      </c>
      <c r="Q7" s="82">
        <f>+SUM(Q4:Q6)</f>
        <v>1751569.4300000002</v>
      </c>
      <c r="R7" s="180">
        <f t="shared" si="2"/>
        <v>33684.027500000004</v>
      </c>
      <c r="S7" s="181">
        <f>+SUM(S4:S6)</f>
        <v>52</v>
      </c>
    </row>
    <row r="8" spans="2:21" ht="15.5" x14ac:dyDescent="0.35">
      <c r="B8" s="13">
        <v>44105</v>
      </c>
      <c r="C8" s="175">
        <v>211</v>
      </c>
      <c r="D8" s="175">
        <v>211</v>
      </c>
      <c r="E8" s="175">
        <v>0</v>
      </c>
      <c r="F8" s="175">
        <v>11</v>
      </c>
      <c r="G8" s="175">
        <v>164</v>
      </c>
      <c r="H8" s="268">
        <v>78.335369999999998</v>
      </c>
      <c r="I8" s="175">
        <v>516</v>
      </c>
      <c r="J8" s="175">
        <v>164</v>
      </c>
      <c r="K8" s="175">
        <v>0</v>
      </c>
      <c r="L8" s="175">
        <v>17</v>
      </c>
      <c r="M8" s="175">
        <v>82</v>
      </c>
      <c r="N8" s="175">
        <v>65</v>
      </c>
      <c r="O8" s="10">
        <f t="shared" si="0"/>
        <v>0.55782312925170063</v>
      </c>
      <c r="P8" s="10">
        <f t="shared" si="1"/>
        <v>0.44217687074829931</v>
      </c>
      <c r="Q8" s="11">
        <v>11105608.82</v>
      </c>
      <c r="R8" s="11">
        <f t="shared" si="2"/>
        <v>150075.79486486487</v>
      </c>
      <c r="S8" s="176">
        <v>74</v>
      </c>
    </row>
    <row r="9" spans="2:21" ht="15.5" x14ac:dyDescent="0.35">
      <c r="B9" s="13">
        <v>44136</v>
      </c>
      <c r="C9" s="175">
        <v>235</v>
      </c>
      <c r="D9" s="175">
        <v>235</v>
      </c>
      <c r="E9" s="175">
        <v>0</v>
      </c>
      <c r="F9" s="175">
        <v>6</v>
      </c>
      <c r="G9" s="175">
        <v>140</v>
      </c>
      <c r="H9" s="268">
        <v>98.928569999999993</v>
      </c>
      <c r="I9" s="175">
        <v>605</v>
      </c>
      <c r="J9" s="175">
        <v>140</v>
      </c>
      <c r="K9" s="175">
        <v>0</v>
      </c>
      <c r="L9" s="175">
        <v>2</v>
      </c>
      <c r="M9" s="175">
        <v>116</v>
      </c>
      <c r="N9" s="175">
        <v>22</v>
      </c>
      <c r="O9" s="10">
        <f t="shared" si="0"/>
        <v>0.84057971014492749</v>
      </c>
      <c r="P9" s="10">
        <f t="shared" si="1"/>
        <v>0.15942028985507245</v>
      </c>
      <c r="Q9" s="11">
        <v>3875745.12</v>
      </c>
      <c r="R9" s="11">
        <f t="shared" si="2"/>
        <v>35557.294678899081</v>
      </c>
      <c r="S9" s="176">
        <v>109</v>
      </c>
    </row>
    <row r="10" spans="2:21" ht="15.5" x14ac:dyDescent="0.35">
      <c r="B10" s="13">
        <v>44166</v>
      </c>
      <c r="C10" s="175">
        <v>296</v>
      </c>
      <c r="D10" s="175">
        <v>294</v>
      </c>
      <c r="E10" s="175">
        <v>2</v>
      </c>
      <c r="F10" s="175">
        <v>9</v>
      </c>
      <c r="G10" s="175">
        <v>116</v>
      </c>
      <c r="H10" s="268">
        <v>99.508619999999993</v>
      </c>
      <c r="I10" s="175">
        <v>776</v>
      </c>
      <c r="J10" s="175">
        <v>108</v>
      </c>
      <c r="K10" s="175">
        <v>8</v>
      </c>
      <c r="L10" s="175">
        <v>1</v>
      </c>
      <c r="M10" s="175">
        <v>72</v>
      </c>
      <c r="N10" s="175">
        <v>35</v>
      </c>
      <c r="O10" s="10">
        <f t="shared" si="0"/>
        <v>0.67289719626168221</v>
      </c>
      <c r="P10" s="10">
        <f t="shared" si="1"/>
        <v>0.32710280373831774</v>
      </c>
      <c r="Q10" s="11">
        <v>1853541.83</v>
      </c>
      <c r="R10" s="11">
        <f t="shared" si="2"/>
        <v>45208.337317073172</v>
      </c>
      <c r="S10" s="176">
        <v>41</v>
      </c>
    </row>
    <row r="11" spans="2:21" s="43" customFormat="1" ht="15.5" x14ac:dyDescent="0.35">
      <c r="B11" s="71" t="s">
        <v>87</v>
      </c>
      <c r="C11" s="177">
        <f>+SUM(C8:C10)</f>
        <v>742</v>
      </c>
      <c r="D11" s="177">
        <f>+SUM(D8:D10)</f>
        <v>740</v>
      </c>
      <c r="E11" s="177">
        <f>+SUM(E8:E10)</f>
        <v>2</v>
      </c>
      <c r="F11" s="177">
        <f>+SUM(F8:F10)</f>
        <v>26</v>
      </c>
      <c r="G11" s="177">
        <f>+SUM(G8:G10)</f>
        <v>420</v>
      </c>
      <c r="H11" s="269">
        <f>+AVERAGE(H8:H10)</f>
        <v>92.25752</v>
      </c>
      <c r="I11" s="178">
        <f>+I10</f>
        <v>776</v>
      </c>
      <c r="J11" s="179">
        <f>+SUM(J8:J10)</f>
        <v>412</v>
      </c>
      <c r="K11" s="177">
        <f>+SUM(K8:K10)</f>
        <v>8</v>
      </c>
      <c r="L11" s="177">
        <f>+SUM(L8:L10)</f>
        <v>20</v>
      </c>
      <c r="M11" s="179">
        <f>+SUM(M8:M10)</f>
        <v>270</v>
      </c>
      <c r="N11" s="179">
        <f>+SUM(N8:N10)</f>
        <v>122</v>
      </c>
      <c r="O11" s="81">
        <f t="shared" si="0"/>
        <v>0.68877551020408168</v>
      </c>
      <c r="P11" s="81">
        <f t="shared" si="1"/>
        <v>0.31122448979591838</v>
      </c>
      <c r="Q11" s="82">
        <f>+SUM(Q8:Q10)</f>
        <v>16834895.770000003</v>
      </c>
      <c r="R11" s="180">
        <f t="shared" si="2"/>
        <v>75155.78468750001</v>
      </c>
      <c r="S11" s="181">
        <f>+SUM(S8:S10)</f>
        <v>224</v>
      </c>
    </row>
    <row r="12" spans="2:21" ht="15.5" x14ac:dyDescent="0.35">
      <c r="B12" s="13">
        <v>44197</v>
      </c>
      <c r="C12" s="175">
        <v>285</v>
      </c>
      <c r="D12" s="175">
        <v>281</v>
      </c>
      <c r="E12" s="175">
        <v>4</v>
      </c>
      <c r="F12" s="175">
        <v>10</v>
      </c>
      <c r="G12" s="175">
        <v>97</v>
      </c>
      <c r="H12" s="268">
        <v>92.346940000000004</v>
      </c>
      <c r="I12" s="175">
        <v>954</v>
      </c>
      <c r="J12" s="175">
        <v>93</v>
      </c>
      <c r="K12" s="175">
        <v>5</v>
      </c>
      <c r="L12" s="175">
        <v>2</v>
      </c>
      <c r="M12" s="175">
        <v>80</v>
      </c>
      <c r="N12" s="175">
        <v>11</v>
      </c>
      <c r="O12" s="10">
        <f t="shared" si="0"/>
        <v>0.87912087912087911</v>
      </c>
      <c r="P12" s="10">
        <f t="shared" si="1"/>
        <v>0.12087912087912088</v>
      </c>
      <c r="Q12" s="11">
        <v>1013796.25</v>
      </c>
      <c r="R12" s="11">
        <f t="shared" si="2"/>
        <v>20275.924999999999</v>
      </c>
      <c r="S12" s="176">
        <v>50</v>
      </c>
    </row>
    <row r="13" spans="2:21" ht="15.5" x14ac:dyDescent="0.35">
      <c r="B13" s="13">
        <v>44228</v>
      </c>
      <c r="C13" s="175">
        <v>312</v>
      </c>
      <c r="D13" s="175">
        <v>311</v>
      </c>
      <c r="E13" s="175">
        <v>1</v>
      </c>
      <c r="F13" s="175">
        <v>14</v>
      </c>
      <c r="G13" s="175">
        <v>267</v>
      </c>
      <c r="H13" s="268">
        <v>99.977530000000002</v>
      </c>
      <c r="I13" s="175">
        <v>985</v>
      </c>
      <c r="J13" s="175">
        <v>263</v>
      </c>
      <c r="K13" s="175">
        <v>5</v>
      </c>
      <c r="L13" s="175">
        <v>4</v>
      </c>
      <c r="M13" s="175">
        <v>198</v>
      </c>
      <c r="N13" s="175">
        <v>61</v>
      </c>
      <c r="O13" s="10">
        <f t="shared" si="0"/>
        <v>0.76447876447876451</v>
      </c>
      <c r="P13" s="10">
        <f t="shared" si="1"/>
        <v>0.23552123552123552</v>
      </c>
      <c r="Q13" s="11">
        <v>6918451.9199999999</v>
      </c>
      <c r="R13" s="11">
        <f t="shared" si="2"/>
        <v>47713.461517241376</v>
      </c>
      <c r="S13" s="176">
        <v>145</v>
      </c>
    </row>
    <row r="14" spans="2:21" ht="15.5" x14ac:dyDescent="0.35">
      <c r="B14" s="13">
        <v>44256</v>
      </c>
      <c r="C14" s="175">
        <v>377</v>
      </c>
      <c r="D14" s="175">
        <v>373</v>
      </c>
      <c r="E14" s="175">
        <v>4</v>
      </c>
      <c r="F14" s="175">
        <v>10</v>
      </c>
      <c r="G14" s="175">
        <v>512</v>
      </c>
      <c r="H14" s="268">
        <v>90.708169999999996</v>
      </c>
      <c r="I14" s="175">
        <v>840</v>
      </c>
      <c r="J14" s="175">
        <v>509</v>
      </c>
      <c r="K14" s="175">
        <v>3</v>
      </c>
      <c r="L14" s="175">
        <v>29</v>
      </c>
      <c r="M14" s="175">
        <v>345</v>
      </c>
      <c r="N14" s="175">
        <v>135</v>
      </c>
      <c r="O14" s="10">
        <f t="shared" si="0"/>
        <v>0.71875</v>
      </c>
      <c r="P14" s="10">
        <f t="shared" si="1"/>
        <v>0.28125</v>
      </c>
      <c r="Q14" s="11">
        <v>16423605.380000001</v>
      </c>
      <c r="R14" s="11">
        <f t="shared" si="2"/>
        <v>58446.994234875448</v>
      </c>
      <c r="S14" s="176">
        <v>281</v>
      </c>
    </row>
    <row r="15" spans="2:21" s="43" customFormat="1" ht="15.5" x14ac:dyDescent="0.35">
      <c r="B15" s="71" t="s">
        <v>88</v>
      </c>
      <c r="C15" s="177">
        <v>437</v>
      </c>
      <c r="D15" s="177">
        <v>388</v>
      </c>
      <c r="E15" s="177">
        <v>49</v>
      </c>
      <c r="F15" s="177">
        <v>1</v>
      </c>
      <c r="G15" s="177">
        <v>464</v>
      </c>
      <c r="H15" s="269">
        <f>+AVERAGE(H12:H14)</f>
        <v>94.344213333333343</v>
      </c>
      <c r="I15" s="178">
        <f>+I14</f>
        <v>840</v>
      </c>
      <c r="J15" s="179">
        <v>456</v>
      </c>
      <c r="K15" s="177">
        <v>8</v>
      </c>
      <c r="L15" s="177">
        <v>10</v>
      </c>
      <c r="M15" s="179">
        <v>284</v>
      </c>
      <c r="N15" s="179">
        <v>162</v>
      </c>
      <c r="O15" s="81">
        <f t="shared" si="0"/>
        <v>0.63677130044843044</v>
      </c>
      <c r="P15" s="81">
        <f t="shared" si="1"/>
        <v>0.3632286995515695</v>
      </c>
      <c r="Q15" s="82">
        <f>+SUM(Q12:Q14)</f>
        <v>24355853.550000001</v>
      </c>
      <c r="R15" s="180">
        <f t="shared" si="2"/>
        <v>51167.759558823534</v>
      </c>
      <c r="S15" s="181">
        <f>+SUM(S12:S14)</f>
        <v>476</v>
      </c>
    </row>
    <row r="16" spans="2:21" ht="15.5" x14ac:dyDescent="0.35">
      <c r="B16" s="13">
        <v>44287</v>
      </c>
      <c r="C16" s="175">
        <v>356</v>
      </c>
      <c r="D16" s="175">
        <v>351</v>
      </c>
      <c r="E16" s="175">
        <v>5</v>
      </c>
      <c r="F16" s="175">
        <v>8</v>
      </c>
      <c r="G16" s="175">
        <v>420</v>
      </c>
      <c r="H16" s="268">
        <v>75.69359</v>
      </c>
      <c r="I16" s="175">
        <v>768</v>
      </c>
      <c r="J16" s="175">
        <v>420</v>
      </c>
      <c r="K16" s="175">
        <v>0</v>
      </c>
      <c r="L16" s="175">
        <v>21</v>
      </c>
      <c r="M16" s="175">
        <v>288</v>
      </c>
      <c r="N16" s="175">
        <v>111</v>
      </c>
      <c r="O16" s="10">
        <f t="shared" si="0"/>
        <v>0.72180451127819545</v>
      </c>
      <c r="P16" s="10">
        <f t="shared" si="1"/>
        <v>0.2781954887218045</v>
      </c>
      <c r="Q16" s="11">
        <v>5758620.8799999999</v>
      </c>
      <c r="R16" s="11">
        <f t="shared" si="2"/>
        <v>23600.905245901638</v>
      </c>
      <c r="S16" s="176">
        <v>244</v>
      </c>
    </row>
    <row r="17" spans="2:19" ht="15.5" x14ac:dyDescent="0.35">
      <c r="B17" s="13">
        <v>44317</v>
      </c>
      <c r="C17" s="175">
        <v>370</v>
      </c>
      <c r="D17" s="175">
        <v>285</v>
      </c>
      <c r="E17" s="175">
        <v>85</v>
      </c>
      <c r="F17" s="175">
        <v>21</v>
      </c>
      <c r="G17" s="175">
        <v>493</v>
      </c>
      <c r="H17" s="268">
        <v>51.79757</v>
      </c>
      <c r="I17" s="175">
        <v>624</v>
      </c>
      <c r="J17" s="175">
        <v>491</v>
      </c>
      <c r="K17" s="175">
        <v>2</v>
      </c>
      <c r="L17" s="175">
        <v>15</v>
      </c>
      <c r="M17" s="175">
        <v>352</v>
      </c>
      <c r="N17" s="175">
        <v>124</v>
      </c>
      <c r="O17" s="10">
        <f t="shared" si="0"/>
        <v>0.73949579831932777</v>
      </c>
      <c r="P17" s="10">
        <f t="shared" si="1"/>
        <v>0.26050420168067229</v>
      </c>
      <c r="Q17" s="11">
        <v>8661451.5199999996</v>
      </c>
      <c r="R17" s="11">
        <f t="shared" si="2"/>
        <v>29662.505205479451</v>
      </c>
      <c r="S17" s="176">
        <v>292</v>
      </c>
    </row>
    <row r="18" spans="2:19" ht="15.5" x14ac:dyDescent="0.35">
      <c r="B18" s="13">
        <v>44348</v>
      </c>
      <c r="C18" s="175">
        <v>374</v>
      </c>
      <c r="D18" s="175">
        <v>319</v>
      </c>
      <c r="E18" s="175">
        <v>55</v>
      </c>
      <c r="F18" s="175">
        <v>9</v>
      </c>
      <c r="G18" s="175">
        <v>362</v>
      </c>
      <c r="H18" s="268">
        <v>59.77901</v>
      </c>
      <c r="I18" s="175">
        <v>627</v>
      </c>
      <c r="J18" s="175">
        <v>360</v>
      </c>
      <c r="K18" s="175">
        <v>2</v>
      </c>
      <c r="L18" s="175">
        <v>18</v>
      </c>
      <c r="M18" s="175">
        <v>256</v>
      </c>
      <c r="N18" s="175">
        <v>86</v>
      </c>
      <c r="O18" s="10">
        <f t="shared" si="0"/>
        <v>0.74853801169590639</v>
      </c>
      <c r="P18" s="10">
        <f t="shared" si="1"/>
        <v>0.25146198830409355</v>
      </c>
      <c r="Q18" s="11">
        <v>5808375.4100000001</v>
      </c>
      <c r="R18" s="11">
        <f t="shared" si="2"/>
        <v>29634.568418367347</v>
      </c>
      <c r="S18" s="176">
        <v>196</v>
      </c>
    </row>
    <row r="19" spans="2:19" s="43" customFormat="1" ht="15.5" x14ac:dyDescent="0.35">
      <c r="B19" s="71" t="s">
        <v>89</v>
      </c>
      <c r="C19" s="177">
        <f>+SUM(C16:C18)</f>
        <v>1100</v>
      </c>
      <c r="D19" s="177">
        <f>+SUM(D16:D18)</f>
        <v>955</v>
      </c>
      <c r="E19" s="177">
        <f>+SUM(E16:E18)</f>
        <v>145</v>
      </c>
      <c r="F19" s="177">
        <f>+SUM(F16:F18)</f>
        <v>38</v>
      </c>
      <c r="G19" s="177">
        <f>+SUM(G16:G18)</f>
        <v>1275</v>
      </c>
      <c r="H19" s="269">
        <f>+AVERAGE(H16:H18)</f>
        <v>62.423390000000005</v>
      </c>
      <c r="I19" s="178">
        <f>+I18</f>
        <v>627</v>
      </c>
      <c r="J19" s="179">
        <f>+SUM(J16:J18)</f>
        <v>1271</v>
      </c>
      <c r="K19" s="177">
        <f>+SUM(K16:K18)</f>
        <v>4</v>
      </c>
      <c r="L19" s="177">
        <f>+SUM(L16:L18)</f>
        <v>54</v>
      </c>
      <c r="M19" s="179">
        <f>+SUM(M16:M18)</f>
        <v>896</v>
      </c>
      <c r="N19" s="179">
        <f>+SUM(N16:N18)</f>
        <v>321</v>
      </c>
      <c r="O19" s="81">
        <f t="shared" si="0"/>
        <v>0.73623664749383733</v>
      </c>
      <c r="P19" s="81">
        <f t="shared" si="1"/>
        <v>0.26376335250616267</v>
      </c>
      <c r="Q19" s="82">
        <f>+SUM(Q16:Q18)</f>
        <v>20228447.809999999</v>
      </c>
      <c r="R19" s="180">
        <f t="shared" si="2"/>
        <v>27634.491543715845</v>
      </c>
      <c r="S19" s="181">
        <f>+SUM(S16:S18)</f>
        <v>732</v>
      </c>
    </row>
    <row r="20" spans="2:19" ht="15.5" x14ac:dyDescent="0.35">
      <c r="B20" s="13">
        <v>44378</v>
      </c>
      <c r="C20" s="175">
        <v>415</v>
      </c>
      <c r="D20" s="175">
        <v>365</v>
      </c>
      <c r="E20" s="175">
        <v>50</v>
      </c>
      <c r="F20" s="175">
        <v>3</v>
      </c>
      <c r="G20" s="175">
        <v>566</v>
      </c>
      <c r="H20" s="268">
        <v>45.98236</v>
      </c>
      <c r="I20" s="175">
        <v>473</v>
      </c>
      <c r="J20" s="175">
        <v>562</v>
      </c>
      <c r="K20" s="175">
        <v>4</v>
      </c>
      <c r="L20" s="175">
        <v>26</v>
      </c>
      <c r="M20" s="175">
        <v>400</v>
      </c>
      <c r="N20" s="175">
        <v>136</v>
      </c>
      <c r="O20" s="10">
        <f t="shared" si="0"/>
        <v>0.74626865671641796</v>
      </c>
      <c r="P20" s="10">
        <f t="shared" si="1"/>
        <v>0.2537313432835821</v>
      </c>
      <c r="Q20" s="11">
        <v>9695172.2999999989</v>
      </c>
      <c r="R20" s="11">
        <f t="shared" si="2"/>
        <v>32103.219536423836</v>
      </c>
      <c r="S20" s="176">
        <v>302</v>
      </c>
    </row>
    <row r="21" spans="2:19" ht="15.5" x14ac:dyDescent="0.35">
      <c r="B21" s="13">
        <v>44409</v>
      </c>
      <c r="C21" s="175">
        <v>372</v>
      </c>
      <c r="D21" s="175">
        <v>325</v>
      </c>
      <c r="E21" s="175">
        <v>47</v>
      </c>
      <c r="F21" s="175">
        <v>3</v>
      </c>
      <c r="G21" s="175">
        <v>242</v>
      </c>
      <c r="H21" s="268">
        <v>37.169420000000002</v>
      </c>
      <c r="I21" s="175">
        <v>600</v>
      </c>
      <c r="J21" s="175">
        <v>238</v>
      </c>
      <c r="K21" s="175">
        <v>4</v>
      </c>
      <c r="L21" s="175">
        <v>8</v>
      </c>
      <c r="M21" s="175">
        <v>178</v>
      </c>
      <c r="N21" s="175">
        <v>52</v>
      </c>
      <c r="O21" s="10">
        <f t="shared" si="0"/>
        <v>0.77391304347826084</v>
      </c>
      <c r="P21" s="10">
        <f t="shared" si="1"/>
        <v>0.22608695652173913</v>
      </c>
      <c r="Q21" s="11">
        <v>6248912.2599999998</v>
      </c>
      <c r="R21" s="11">
        <f t="shared" si="2"/>
        <v>40057.129871794874</v>
      </c>
      <c r="S21" s="176">
        <v>156</v>
      </c>
    </row>
    <row r="22" spans="2:19" ht="15.5" x14ac:dyDescent="0.35">
      <c r="B22" s="13">
        <v>44440</v>
      </c>
      <c r="C22" s="175">
        <v>343</v>
      </c>
      <c r="D22" s="175">
        <v>310</v>
      </c>
      <c r="E22" s="175">
        <v>33</v>
      </c>
      <c r="F22" s="175">
        <v>3</v>
      </c>
      <c r="G22" s="175">
        <v>419</v>
      </c>
      <c r="H22" s="268">
        <v>43.740479999999998</v>
      </c>
      <c r="I22" s="175">
        <v>521</v>
      </c>
      <c r="J22" s="175">
        <v>418</v>
      </c>
      <c r="K22" s="175">
        <v>1</v>
      </c>
      <c r="L22" s="175">
        <v>18</v>
      </c>
      <c r="M22" s="175">
        <v>283</v>
      </c>
      <c r="N22" s="175">
        <v>117</v>
      </c>
      <c r="O22" s="10">
        <f t="shared" si="0"/>
        <v>0.70750000000000002</v>
      </c>
      <c r="P22" s="10">
        <f t="shared" si="1"/>
        <v>0.29249999999999998</v>
      </c>
      <c r="Q22" s="11">
        <v>6742477.0600000015</v>
      </c>
      <c r="R22" s="11">
        <f t="shared" si="2"/>
        <v>28569.818050847465</v>
      </c>
      <c r="S22" s="176">
        <v>236</v>
      </c>
    </row>
    <row r="23" spans="2:19" s="43" customFormat="1" ht="15.5" x14ac:dyDescent="0.35">
      <c r="B23" s="71" t="s">
        <v>90</v>
      </c>
      <c r="C23" s="177">
        <f>+SUM(C20:C22)</f>
        <v>1130</v>
      </c>
      <c r="D23" s="177">
        <f>+SUM(D20:D22)</f>
        <v>1000</v>
      </c>
      <c r="E23" s="177">
        <f>+SUM(E20:E22)</f>
        <v>130</v>
      </c>
      <c r="F23" s="177">
        <f>+SUM(F20:F22)</f>
        <v>9</v>
      </c>
      <c r="G23" s="177">
        <f>+SUM(G20:G22)</f>
        <v>1227</v>
      </c>
      <c r="H23" s="269">
        <f>+AVERAGE(H20:H22)</f>
        <v>42.297419999999995</v>
      </c>
      <c r="I23" s="178">
        <f>+I22</f>
        <v>521</v>
      </c>
      <c r="J23" s="179">
        <f>+SUM(J20:J22)</f>
        <v>1218</v>
      </c>
      <c r="K23" s="177">
        <f>+SUM(K20:K22)</f>
        <v>9</v>
      </c>
      <c r="L23" s="177">
        <f>+SUM(L20:L22)</f>
        <v>52</v>
      </c>
      <c r="M23" s="179">
        <f>+SUM(M20:M22)</f>
        <v>861</v>
      </c>
      <c r="N23" s="179">
        <f>+SUM(N20:N22)</f>
        <v>305</v>
      </c>
      <c r="O23" s="81">
        <f t="shared" si="0"/>
        <v>0.73842195540308753</v>
      </c>
      <c r="P23" s="81">
        <f t="shared" si="1"/>
        <v>0.26157804459691253</v>
      </c>
      <c r="Q23" s="82">
        <f>+SUM(Q20:Q22)</f>
        <v>22686561.620000001</v>
      </c>
      <c r="R23" s="180">
        <f t="shared" si="2"/>
        <v>32689.570057636891</v>
      </c>
      <c r="S23" s="181">
        <f>+SUM(S20:S22)</f>
        <v>694</v>
      </c>
    </row>
    <row r="24" spans="2:19" ht="15.5" x14ac:dyDescent="0.35">
      <c r="B24" s="13">
        <v>44470</v>
      </c>
      <c r="C24" s="175">
        <v>308</v>
      </c>
      <c r="D24" s="175">
        <v>263</v>
      </c>
      <c r="E24" s="175">
        <v>45</v>
      </c>
      <c r="F24" s="175">
        <v>0</v>
      </c>
      <c r="G24" s="175">
        <v>352</v>
      </c>
      <c r="H24" s="268">
        <v>43.642049999999998</v>
      </c>
      <c r="I24" s="175">
        <v>477</v>
      </c>
      <c r="J24" s="175">
        <v>350</v>
      </c>
      <c r="K24" s="175">
        <v>2</v>
      </c>
      <c r="L24" s="175">
        <v>26</v>
      </c>
      <c r="M24" s="175">
        <v>237</v>
      </c>
      <c r="N24" s="175">
        <v>87</v>
      </c>
      <c r="O24" s="10">
        <f t="shared" si="0"/>
        <v>0.73148148148148151</v>
      </c>
      <c r="P24" s="10">
        <f t="shared" si="1"/>
        <v>0.26851851851851855</v>
      </c>
      <c r="Q24" s="11">
        <v>6028873.1699999999</v>
      </c>
      <c r="R24" s="11">
        <f t="shared" si="2"/>
        <v>28708.919857142857</v>
      </c>
      <c r="S24" s="176">
        <v>210</v>
      </c>
    </row>
    <row r="25" spans="2:19" ht="15.5" x14ac:dyDescent="0.35">
      <c r="B25" s="13">
        <v>44501</v>
      </c>
      <c r="C25" s="175">
        <v>371</v>
      </c>
      <c r="D25" s="175">
        <v>346</v>
      </c>
      <c r="E25" s="175">
        <v>25</v>
      </c>
      <c r="F25" s="175">
        <v>1</v>
      </c>
      <c r="G25" s="175">
        <v>344</v>
      </c>
      <c r="H25" s="268">
        <v>41.546509999999998</v>
      </c>
      <c r="I25" s="175">
        <v>503</v>
      </c>
      <c r="J25" s="175">
        <v>337</v>
      </c>
      <c r="K25" s="175">
        <v>7</v>
      </c>
      <c r="L25" s="175">
        <v>16</v>
      </c>
      <c r="M25" s="175">
        <v>226</v>
      </c>
      <c r="N25" s="175">
        <v>95</v>
      </c>
      <c r="O25" s="10">
        <f t="shared" si="0"/>
        <v>0.70404984423676009</v>
      </c>
      <c r="P25" s="10">
        <f t="shared" si="1"/>
        <v>0.29595015576323985</v>
      </c>
      <c r="Q25" s="11">
        <v>5231782.1500000004</v>
      </c>
      <c r="R25" s="11">
        <f t="shared" si="2"/>
        <v>24333.870465116281</v>
      </c>
      <c r="S25" s="176">
        <v>215</v>
      </c>
    </row>
    <row r="26" spans="2:19" ht="15.5" x14ac:dyDescent="0.35">
      <c r="B26" s="13">
        <v>44531</v>
      </c>
      <c r="C26" s="175">
        <v>341</v>
      </c>
      <c r="D26" s="175">
        <v>316</v>
      </c>
      <c r="E26" s="175">
        <v>25</v>
      </c>
      <c r="F26" s="175">
        <v>3</v>
      </c>
      <c r="G26" s="175">
        <v>289</v>
      </c>
      <c r="H26" s="268">
        <v>43.439450000000001</v>
      </c>
      <c r="I26" s="175">
        <v>552</v>
      </c>
      <c r="J26" s="175">
        <v>283</v>
      </c>
      <c r="K26" s="175">
        <v>6</v>
      </c>
      <c r="L26" s="175">
        <v>12</v>
      </c>
      <c r="M26" s="175">
        <v>179</v>
      </c>
      <c r="N26" s="175">
        <v>92</v>
      </c>
      <c r="O26" s="10">
        <f t="shared" si="0"/>
        <v>0.66051660516605171</v>
      </c>
      <c r="P26" s="10">
        <f t="shared" si="1"/>
        <v>0.33948339483394835</v>
      </c>
      <c r="Q26" s="11">
        <v>28843245.890000001</v>
      </c>
      <c r="R26" s="11">
        <f t="shared" si="2"/>
        <v>206023.18492857143</v>
      </c>
      <c r="S26" s="176">
        <v>140</v>
      </c>
    </row>
    <row r="27" spans="2:19" s="43" customFormat="1" ht="15.5" x14ac:dyDescent="0.35">
      <c r="B27" s="71" t="s">
        <v>91</v>
      </c>
      <c r="C27" s="177">
        <f>+SUM(C24:C26)</f>
        <v>1020</v>
      </c>
      <c r="D27" s="177">
        <f>+SUM(D24:D26)</f>
        <v>925</v>
      </c>
      <c r="E27" s="177">
        <f>+SUM(E24:E26)</f>
        <v>95</v>
      </c>
      <c r="F27" s="177">
        <f>+SUM(F24:F26)</f>
        <v>4</v>
      </c>
      <c r="G27" s="177">
        <f>+SUM(G24:G26)</f>
        <v>985</v>
      </c>
      <c r="H27" s="269">
        <f>+AVERAGE(H24:H26)</f>
        <v>42.87600333333333</v>
      </c>
      <c r="I27" s="178">
        <f>+I26</f>
        <v>552</v>
      </c>
      <c r="J27" s="179">
        <f>+SUM(J24:J26)</f>
        <v>970</v>
      </c>
      <c r="K27" s="177">
        <f>+SUM(K24:K26)</f>
        <v>15</v>
      </c>
      <c r="L27" s="177">
        <f>+SUM(L24:L26)</f>
        <v>54</v>
      </c>
      <c r="M27" s="179">
        <f>+SUM(M24:M26)</f>
        <v>642</v>
      </c>
      <c r="N27" s="179">
        <f>+SUM(N24:N26)</f>
        <v>274</v>
      </c>
      <c r="O27" s="81">
        <f t="shared" si="0"/>
        <v>0.70087336244541487</v>
      </c>
      <c r="P27" s="81">
        <f t="shared" si="1"/>
        <v>0.29912663755458513</v>
      </c>
      <c r="Q27" s="82">
        <f>+SUM(Q24:Q26)</f>
        <v>40103901.210000001</v>
      </c>
      <c r="R27" s="180">
        <f t="shared" si="2"/>
        <v>70980.356123893813</v>
      </c>
      <c r="S27" s="181">
        <f>+SUM(S24:S26)</f>
        <v>565</v>
      </c>
    </row>
    <row r="28" spans="2:19" ht="15.5" x14ac:dyDescent="0.35">
      <c r="B28" s="13">
        <v>44562</v>
      </c>
      <c r="C28" s="175">
        <v>381</v>
      </c>
      <c r="D28" s="175">
        <v>357</v>
      </c>
      <c r="E28" s="175">
        <v>24</v>
      </c>
      <c r="F28" s="175">
        <v>4</v>
      </c>
      <c r="G28" s="175">
        <v>378</v>
      </c>
      <c r="H28" s="268">
        <v>52.256610000000002</v>
      </c>
      <c r="I28" s="175">
        <v>551</v>
      </c>
      <c r="J28" s="175">
        <v>376</v>
      </c>
      <c r="K28" s="175">
        <v>2</v>
      </c>
      <c r="L28" s="175">
        <v>18</v>
      </c>
      <c r="M28" s="175">
        <v>255</v>
      </c>
      <c r="N28" s="175">
        <v>103</v>
      </c>
      <c r="O28" s="10">
        <f t="shared" si="0"/>
        <v>0.71229050279329609</v>
      </c>
      <c r="P28" s="10">
        <f t="shared" si="1"/>
        <v>0.28770949720670391</v>
      </c>
      <c r="Q28" s="11">
        <v>8331582.8499999996</v>
      </c>
      <c r="R28" s="11">
        <f t="shared" si="2"/>
        <v>35453.544042553192</v>
      </c>
      <c r="S28" s="176">
        <v>235</v>
      </c>
    </row>
    <row r="29" spans="2:19" ht="15.5" x14ac:dyDescent="0.35">
      <c r="B29" s="13">
        <v>44593</v>
      </c>
      <c r="C29" s="175">
        <v>430</v>
      </c>
      <c r="D29" s="175">
        <v>400</v>
      </c>
      <c r="E29" s="175">
        <v>30</v>
      </c>
      <c r="F29" s="175">
        <v>2</v>
      </c>
      <c r="G29" s="175">
        <v>379</v>
      </c>
      <c r="H29" s="268">
        <v>39.625329999999998</v>
      </c>
      <c r="I29" s="175">
        <v>600</v>
      </c>
      <c r="J29" s="175">
        <v>377</v>
      </c>
      <c r="K29" s="175">
        <v>2</v>
      </c>
      <c r="L29" s="175">
        <v>24</v>
      </c>
      <c r="M29" s="175">
        <v>227</v>
      </c>
      <c r="N29" s="175">
        <v>126</v>
      </c>
      <c r="O29" s="10">
        <f t="shared" si="0"/>
        <v>0.64305949008498586</v>
      </c>
      <c r="P29" s="10">
        <f t="shared" si="1"/>
        <v>0.35694050991501414</v>
      </c>
      <c r="Q29" s="11">
        <v>8463887.5800000001</v>
      </c>
      <c r="R29" s="11">
        <f t="shared" si="2"/>
        <v>42319.437899999997</v>
      </c>
      <c r="S29" s="176">
        <v>200</v>
      </c>
    </row>
    <row r="30" spans="2:19" ht="15.5" x14ac:dyDescent="0.35">
      <c r="B30" s="13">
        <v>44621</v>
      </c>
      <c r="C30" s="175">
        <v>464</v>
      </c>
      <c r="D30" s="175">
        <v>399</v>
      </c>
      <c r="E30" s="175">
        <v>65</v>
      </c>
      <c r="F30" s="175">
        <v>5</v>
      </c>
      <c r="G30" s="175">
        <v>542</v>
      </c>
      <c r="H30" s="268">
        <v>38.496310000000001</v>
      </c>
      <c r="I30" s="175">
        <v>517</v>
      </c>
      <c r="J30" s="175">
        <v>537</v>
      </c>
      <c r="K30" s="175">
        <v>5</v>
      </c>
      <c r="L30" s="175">
        <v>32</v>
      </c>
      <c r="M30" s="175">
        <v>360</v>
      </c>
      <c r="N30" s="175">
        <v>145</v>
      </c>
      <c r="O30" s="10">
        <f t="shared" si="0"/>
        <v>0.71287128712871284</v>
      </c>
      <c r="P30" s="10">
        <f t="shared" si="1"/>
        <v>0.28712871287128711</v>
      </c>
      <c r="Q30" s="11">
        <v>11194112.380000001</v>
      </c>
      <c r="R30" s="11">
        <f t="shared" si="2"/>
        <v>34764.324161490687</v>
      </c>
      <c r="S30" s="176">
        <v>322</v>
      </c>
    </row>
    <row r="31" spans="2:19" s="43" customFormat="1" ht="15.5" x14ac:dyDescent="0.35">
      <c r="B31" s="71" t="s">
        <v>92</v>
      </c>
      <c r="C31" s="177">
        <f>+SUM(C28:C30)</f>
        <v>1275</v>
      </c>
      <c r="D31" s="177">
        <f>+SUM(D28:D30)</f>
        <v>1156</v>
      </c>
      <c r="E31" s="177">
        <f>+SUM(E28:E30)</f>
        <v>119</v>
      </c>
      <c r="F31" s="177">
        <f>+SUM(F28:F30)</f>
        <v>11</v>
      </c>
      <c r="G31" s="177">
        <f>+SUM(G28:G30)</f>
        <v>1299</v>
      </c>
      <c r="H31" s="269">
        <f>+AVERAGE(H28:H30)</f>
        <v>43.459416666666669</v>
      </c>
      <c r="I31" s="178">
        <f>+I30</f>
        <v>517</v>
      </c>
      <c r="J31" s="179">
        <f>+SUM(J28:J30)</f>
        <v>1290</v>
      </c>
      <c r="K31" s="177">
        <f>+SUM(K28:K30)</f>
        <v>9</v>
      </c>
      <c r="L31" s="177">
        <f>+SUM(L28:L30)</f>
        <v>74</v>
      </c>
      <c r="M31" s="179">
        <f>+SUM(M28:M30)</f>
        <v>842</v>
      </c>
      <c r="N31" s="179">
        <f>+SUM(N28:N30)</f>
        <v>374</v>
      </c>
      <c r="O31" s="81">
        <f t="shared" si="0"/>
        <v>0.69243421052631582</v>
      </c>
      <c r="P31" s="81">
        <f t="shared" si="1"/>
        <v>0.30756578947368424</v>
      </c>
      <c r="Q31" s="82">
        <f>+SUM(Q28:Q30)</f>
        <v>27989582.810000002</v>
      </c>
      <c r="R31" s="180">
        <f t="shared" si="2"/>
        <v>36974.349815059446</v>
      </c>
      <c r="S31" s="181">
        <f>+SUM(S28:S30)</f>
        <v>757</v>
      </c>
    </row>
    <row r="32" spans="2:19" ht="15.5" x14ac:dyDescent="0.35">
      <c r="B32" s="47">
        <v>44652</v>
      </c>
      <c r="C32" s="175">
        <v>422</v>
      </c>
      <c r="D32" s="182">
        <v>346</v>
      </c>
      <c r="E32" s="182">
        <v>76</v>
      </c>
      <c r="F32" s="175">
        <v>4</v>
      </c>
      <c r="G32" s="175">
        <v>389</v>
      </c>
      <c r="H32" s="268">
        <v>36.832900000000002</v>
      </c>
      <c r="I32" s="175">
        <v>546</v>
      </c>
      <c r="J32" s="175">
        <v>384</v>
      </c>
      <c r="K32" s="175">
        <v>5</v>
      </c>
      <c r="L32" s="175">
        <v>24</v>
      </c>
      <c r="M32" s="175">
        <v>258</v>
      </c>
      <c r="N32" s="175">
        <v>102</v>
      </c>
      <c r="O32" s="10">
        <f t="shared" si="0"/>
        <v>0.71666666666666667</v>
      </c>
      <c r="P32" s="75">
        <f t="shared" si="1"/>
        <v>0.28333333333333333</v>
      </c>
      <c r="Q32" s="76">
        <v>12238151.93</v>
      </c>
      <c r="R32" s="11">
        <f t="shared" si="2"/>
        <v>58000.720047393363</v>
      </c>
      <c r="S32" s="183">
        <v>211</v>
      </c>
    </row>
    <row r="33" spans="1:19" ht="15.5" x14ac:dyDescent="0.35">
      <c r="B33" s="47">
        <v>44682</v>
      </c>
      <c r="C33" s="175">
        <v>414</v>
      </c>
      <c r="D33" s="182">
        <v>332</v>
      </c>
      <c r="E33" s="182">
        <v>82</v>
      </c>
      <c r="F33" s="175">
        <v>1</v>
      </c>
      <c r="G33" s="175">
        <v>370</v>
      </c>
      <c r="H33" s="268">
        <v>36.906170000000003</v>
      </c>
      <c r="I33" s="175">
        <v>589</v>
      </c>
      <c r="J33" s="175">
        <v>367</v>
      </c>
      <c r="K33" s="175">
        <v>4</v>
      </c>
      <c r="L33" s="175">
        <v>21</v>
      </c>
      <c r="M33" s="175">
        <v>269</v>
      </c>
      <c r="N33" s="175">
        <v>77</v>
      </c>
      <c r="O33" s="10">
        <f t="shared" si="0"/>
        <v>0.7774566473988439</v>
      </c>
      <c r="P33" s="75">
        <f t="shared" si="1"/>
        <v>0.22254335260115607</v>
      </c>
      <c r="Q33" s="76">
        <v>8509012.2000000011</v>
      </c>
      <c r="R33" s="11">
        <f t="shared" si="2"/>
        <v>39761.739252336454</v>
      </c>
      <c r="S33" s="183">
        <v>214</v>
      </c>
    </row>
    <row r="34" spans="1:19" ht="15.5" x14ac:dyDescent="0.35">
      <c r="B34" s="47">
        <v>44713</v>
      </c>
      <c r="C34" s="175">
        <v>373</v>
      </c>
      <c r="D34" s="182">
        <v>319</v>
      </c>
      <c r="E34" s="182">
        <v>54</v>
      </c>
      <c r="F34" s="175">
        <v>1</v>
      </c>
      <c r="G34" s="175">
        <v>496</v>
      </c>
      <c r="H34" s="268">
        <v>40.364919999999998</v>
      </c>
      <c r="I34" s="175">
        <v>465</v>
      </c>
      <c r="J34" s="175">
        <v>489</v>
      </c>
      <c r="K34" s="175">
        <v>12</v>
      </c>
      <c r="L34" s="175">
        <v>32</v>
      </c>
      <c r="M34" s="175">
        <v>324</v>
      </c>
      <c r="N34" s="175">
        <v>133</v>
      </c>
      <c r="O34" s="10">
        <f t="shared" si="0"/>
        <v>0.70897155361050324</v>
      </c>
      <c r="P34" s="75">
        <f t="shared" si="1"/>
        <v>0.29102844638949671</v>
      </c>
      <c r="Q34" s="76">
        <v>8166317.6500000004</v>
      </c>
      <c r="R34" s="11">
        <f t="shared" si="2"/>
        <v>33745.114256198351</v>
      </c>
      <c r="S34" s="183">
        <v>242</v>
      </c>
    </row>
    <row r="35" spans="1:19" s="43" customFormat="1" ht="15.5" x14ac:dyDescent="0.35">
      <c r="B35" s="71" t="s">
        <v>93</v>
      </c>
      <c r="C35" s="177">
        <f>+SUM(C32:C34)</f>
        <v>1209</v>
      </c>
      <c r="D35" s="177">
        <f>+SUM(D32:D34)</f>
        <v>997</v>
      </c>
      <c r="E35" s="177">
        <f>+SUM(E32:E34)</f>
        <v>212</v>
      </c>
      <c r="F35" s="177">
        <f>+SUM(F32:F34)</f>
        <v>6</v>
      </c>
      <c r="G35" s="177">
        <f>+SUM(G32:G34)</f>
        <v>1255</v>
      </c>
      <c r="H35" s="269">
        <f>+AVERAGE(H32:H34)</f>
        <v>38.034663333333334</v>
      </c>
      <c r="I35" s="178">
        <f>+I34</f>
        <v>465</v>
      </c>
      <c r="J35" s="179">
        <f>+SUM(J32:J34)</f>
        <v>1240</v>
      </c>
      <c r="K35" s="177">
        <f>+SUM(K32:K34)</f>
        <v>21</v>
      </c>
      <c r="L35" s="177">
        <f>+SUM(L32:L34)</f>
        <v>77</v>
      </c>
      <c r="M35" s="179">
        <f>+SUM(M32:M34)</f>
        <v>851</v>
      </c>
      <c r="N35" s="179">
        <f>+SUM(N32:N34)</f>
        <v>312</v>
      </c>
      <c r="O35" s="81">
        <f t="shared" si="0"/>
        <v>0.73172828890799657</v>
      </c>
      <c r="P35" s="81">
        <f t="shared" si="1"/>
        <v>0.26827171109200343</v>
      </c>
      <c r="Q35" s="82">
        <f>+SUM(Q32:Q34)</f>
        <v>28913481.780000001</v>
      </c>
      <c r="R35" s="180">
        <f t="shared" si="2"/>
        <v>43348.5483958021</v>
      </c>
      <c r="S35" s="181">
        <f>+SUM(S32:S34)</f>
        <v>667</v>
      </c>
    </row>
    <row r="36" spans="1:19" ht="15.5" x14ac:dyDescent="0.35">
      <c r="B36" s="13">
        <v>44743</v>
      </c>
      <c r="C36" s="175">
        <v>436</v>
      </c>
      <c r="D36" s="182">
        <v>366</v>
      </c>
      <c r="E36" s="182">
        <v>70</v>
      </c>
      <c r="F36" s="175">
        <v>0</v>
      </c>
      <c r="G36" s="175">
        <v>410</v>
      </c>
      <c r="H36" s="268">
        <v>36.49512</v>
      </c>
      <c r="I36" s="175">
        <v>491</v>
      </c>
      <c r="J36" s="175">
        <v>403</v>
      </c>
      <c r="K36" s="175">
        <v>21</v>
      </c>
      <c r="L36" s="175">
        <v>27</v>
      </c>
      <c r="M36" s="175">
        <v>245</v>
      </c>
      <c r="N36" s="175">
        <v>131</v>
      </c>
      <c r="O36" s="10">
        <f t="shared" si="0"/>
        <v>0.65159574468085102</v>
      </c>
      <c r="P36" s="75">
        <f t="shared" si="1"/>
        <v>0.34840425531914893</v>
      </c>
      <c r="Q36" s="76">
        <v>5900406.9899999993</v>
      </c>
      <c r="R36" s="11">
        <f t="shared" si="2"/>
        <v>35544.620421686741</v>
      </c>
      <c r="S36" s="183">
        <v>166</v>
      </c>
    </row>
    <row r="37" spans="1:19" ht="15.5" x14ac:dyDescent="0.35">
      <c r="B37" s="47">
        <v>44774</v>
      </c>
      <c r="C37" s="175">
        <v>502</v>
      </c>
      <c r="D37" s="182">
        <v>425</v>
      </c>
      <c r="E37" s="182">
        <v>77</v>
      </c>
      <c r="F37" s="175">
        <v>2</v>
      </c>
      <c r="G37" s="175">
        <v>368</v>
      </c>
      <c r="H37" s="268">
        <v>34.228259999999999</v>
      </c>
      <c r="I37" s="175">
        <v>623</v>
      </c>
      <c r="J37" s="175">
        <v>359</v>
      </c>
      <c r="K37" s="175">
        <v>11</v>
      </c>
      <c r="L37" s="182">
        <v>27</v>
      </c>
      <c r="M37" s="182">
        <v>207</v>
      </c>
      <c r="N37" s="175">
        <v>125</v>
      </c>
      <c r="O37" s="10">
        <f t="shared" si="0"/>
        <v>0.62349397590361444</v>
      </c>
      <c r="P37" s="75">
        <f t="shared" si="1"/>
        <v>0.37650602409638556</v>
      </c>
      <c r="Q37" s="76">
        <v>5841034.9800000004</v>
      </c>
      <c r="R37" s="76">
        <f t="shared" si="2"/>
        <v>35186.957710843373</v>
      </c>
      <c r="S37" s="183">
        <v>166</v>
      </c>
    </row>
    <row r="38" spans="1:19" ht="15.5" x14ac:dyDescent="0.35">
      <c r="B38" s="47">
        <v>44805</v>
      </c>
      <c r="C38" s="175">
        <v>419</v>
      </c>
      <c r="D38" s="182">
        <v>374</v>
      </c>
      <c r="E38" s="182">
        <v>45</v>
      </c>
      <c r="F38" s="175">
        <v>2</v>
      </c>
      <c r="G38" s="175">
        <v>460</v>
      </c>
      <c r="H38" s="268">
        <v>40.197830000000003</v>
      </c>
      <c r="I38" s="175">
        <v>580</v>
      </c>
      <c r="J38" s="175">
        <v>457</v>
      </c>
      <c r="K38" s="175">
        <v>6</v>
      </c>
      <c r="L38" s="182">
        <v>21</v>
      </c>
      <c r="M38" s="182">
        <v>264</v>
      </c>
      <c r="N38" s="175">
        <v>172</v>
      </c>
      <c r="O38" s="10">
        <f t="shared" si="0"/>
        <v>0.60550458715596334</v>
      </c>
      <c r="P38" s="75">
        <f t="shared" si="1"/>
        <v>0.39449541284403672</v>
      </c>
      <c r="Q38" s="76">
        <v>9836097.3800000008</v>
      </c>
      <c r="R38" s="76">
        <f t="shared" si="2"/>
        <v>52042.843280423287</v>
      </c>
      <c r="S38" s="183">
        <v>189</v>
      </c>
    </row>
    <row r="39" spans="1:19" ht="15.5" x14ac:dyDescent="0.35">
      <c r="A39" s="43"/>
      <c r="B39" s="71" t="s">
        <v>94</v>
      </c>
      <c r="C39" s="177">
        <f>+SUM(C36:C38)</f>
        <v>1357</v>
      </c>
      <c r="D39" s="177">
        <f>+SUM(D36:D38)</f>
        <v>1165</v>
      </c>
      <c r="E39" s="177">
        <f>+SUM(E36:E38)</f>
        <v>192</v>
      </c>
      <c r="F39" s="177">
        <f>+SUM(F36:F38)</f>
        <v>4</v>
      </c>
      <c r="G39" s="177">
        <f>+SUM(G36:G38)</f>
        <v>1238</v>
      </c>
      <c r="H39" s="269">
        <f>+AVERAGE(H36:H38)</f>
        <v>36.973736666666667</v>
      </c>
      <c r="I39" s="178">
        <f>+I38</f>
        <v>580</v>
      </c>
      <c r="J39" s="177">
        <f>+SUM(J36:J38)</f>
        <v>1219</v>
      </c>
      <c r="K39" s="177">
        <f>+SUM(K36:K38)</f>
        <v>38</v>
      </c>
      <c r="L39" s="177">
        <f>+SUM(L36:L38)</f>
        <v>75</v>
      </c>
      <c r="M39" s="177">
        <f>+SUM(M36:M38)</f>
        <v>716</v>
      </c>
      <c r="N39" s="177">
        <f>+SUM(N36:N38)</f>
        <v>428</v>
      </c>
      <c r="O39" s="81">
        <f t="shared" si="0"/>
        <v>0.62587412587412583</v>
      </c>
      <c r="P39" s="81">
        <f t="shared" si="1"/>
        <v>0.37412587412587411</v>
      </c>
      <c r="Q39" s="82">
        <f>+SUM(Q36:Q38)</f>
        <v>21577539.350000001</v>
      </c>
      <c r="R39" s="82">
        <f t="shared" si="2"/>
        <v>41415.622552783112</v>
      </c>
      <c r="S39" s="181">
        <f>+SUM(S36:S38)</f>
        <v>521</v>
      </c>
    </row>
    <row r="40" spans="1:19" ht="15.5" x14ac:dyDescent="0.35">
      <c r="B40" s="47">
        <v>44835</v>
      </c>
      <c r="C40" s="175">
        <v>457</v>
      </c>
      <c r="D40" s="182">
        <v>395</v>
      </c>
      <c r="E40" s="182">
        <v>62</v>
      </c>
      <c r="F40" s="175">
        <v>1</v>
      </c>
      <c r="G40" s="175">
        <v>470</v>
      </c>
      <c r="H40" s="268">
        <v>39.989359999999998</v>
      </c>
      <c r="I40" s="175">
        <v>566</v>
      </c>
      <c r="J40" s="175">
        <v>464</v>
      </c>
      <c r="K40" s="175">
        <v>6</v>
      </c>
      <c r="L40" s="182">
        <v>29</v>
      </c>
      <c r="M40" s="182">
        <v>274</v>
      </c>
      <c r="N40" s="175">
        <v>161</v>
      </c>
      <c r="O40" s="10">
        <f t="shared" si="0"/>
        <v>0.62988505747126433</v>
      </c>
      <c r="P40" s="75">
        <f t="shared" si="1"/>
        <v>0.37011494252873561</v>
      </c>
      <c r="Q40" s="76">
        <v>12994141.9</v>
      </c>
      <c r="R40" s="76">
        <f t="shared" si="2"/>
        <v>58009.562053571433</v>
      </c>
      <c r="S40" s="183">
        <v>224</v>
      </c>
    </row>
    <row r="41" spans="1:19" ht="15.5" x14ac:dyDescent="0.35">
      <c r="B41" s="47">
        <v>44866</v>
      </c>
      <c r="C41" s="175">
        <v>434</v>
      </c>
      <c r="D41" s="182">
        <v>360</v>
      </c>
      <c r="E41" s="182">
        <v>74</v>
      </c>
      <c r="F41" s="175">
        <v>2</v>
      </c>
      <c r="G41" s="175">
        <v>457</v>
      </c>
      <c r="H41" s="268">
        <v>37.299779999999998</v>
      </c>
      <c r="I41" s="175">
        <v>541</v>
      </c>
      <c r="J41" s="175">
        <v>452</v>
      </c>
      <c r="K41" s="175">
        <v>5</v>
      </c>
      <c r="L41" s="182">
        <v>17</v>
      </c>
      <c r="M41" s="182">
        <v>281</v>
      </c>
      <c r="N41" s="175">
        <v>154</v>
      </c>
      <c r="O41" s="10">
        <f t="shared" si="0"/>
        <v>0.64597701149425291</v>
      </c>
      <c r="P41" s="75">
        <f t="shared" si="1"/>
        <v>0.35402298850574715</v>
      </c>
      <c r="Q41" s="76">
        <v>8955680.3599999994</v>
      </c>
      <c r="R41" s="76">
        <f t="shared" si="2"/>
        <v>40893.51762557077</v>
      </c>
      <c r="S41" s="183">
        <v>219</v>
      </c>
    </row>
    <row r="42" spans="1:19" ht="15.5" x14ac:dyDescent="0.35">
      <c r="B42" s="47">
        <v>44896</v>
      </c>
      <c r="C42" s="175">
        <v>408</v>
      </c>
      <c r="D42" s="182">
        <v>347</v>
      </c>
      <c r="E42" s="182">
        <v>61</v>
      </c>
      <c r="F42" s="175">
        <v>0</v>
      </c>
      <c r="G42" s="175">
        <v>361</v>
      </c>
      <c r="H42" s="268">
        <v>40.339779999999998</v>
      </c>
      <c r="I42" s="175">
        <v>588</v>
      </c>
      <c r="J42" s="175">
        <v>353</v>
      </c>
      <c r="K42" s="175">
        <v>8</v>
      </c>
      <c r="L42" s="182">
        <v>24</v>
      </c>
      <c r="M42" s="182">
        <v>211</v>
      </c>
      <c r="N42" s="175">
        <v>118</v>
      </c>
      <c r="O42" s="10">
        <f t="shared" si="0"/>
        <v>0.64133738601823709</v>
      </c>
      <c r="P42" s="75">
        <f t="shared" si="1"/>
        <v>0.35866261398176291</v>
      </c>
      <c r="Q42" s="76">
        <v>13982907.606000001</v>
      </c>
      <c r="R42" s="76">
        <f t="shared" si="2"/>
        <v>89063.10577070064</v>
      </c>
      <c r="S42" s="183">
        <v>157</v>
      </c>
    </row>
    <row r="43" spans="1:19" ht="15.5" x14ac:dyDescent="0.35">
      <c r="A43" s="43"/>
      <c r="B43" s="71" t="s">
        <v>95</v>
      </c>
      <c r="C43" s="177">
        <f>+SUM(C40:C42)</f>
        <v>1299</v>
      </c>
      <c r="D43" s="177">
        <f>+SUM(D40:D42)</f>
        <v>1102</v>
      </c>
      <c r="E43" s="177">
        <f>+SUM(E40:E42)</f>
        <v>197</v>
      </c>
      <c r="F43" s="177">
        <f>+SUM(F40:F42)</f>
        <v>3</v>
      </c>
      <c r="G43" s="177">
        <f>+SUM(G40:G42)</f>
        <v>1288</v>
      </c>
      <c r="H43" s="269">
        <f>+AVERAGE(H40:H42)</f>
        <v>39.20964</v>
      </c>
      <c r="I43" s="177">
        <f>I42</f>
        <v>588</v>
      </c>
      <c r="J43" s="177">
        <f t="shared" ref="J43:N43" si="3">+SUM(J40:J42)</f>
        <v>1269</v>
      </c>
      <c r="K43" s="177">
        <f t="shared" si="3"/>
        <v>19</v>
      </c>
      <c r="L43" s="177">
        <f t="shared" si="3"/>
        <v>70</v>
      </c>
      <c r="M43" s="177">
        <f t="shared" si="3"/>
        <v>766</v>
      </c>
      <c r="N43" s="177">
        <f t="shared" si="3"/>
        <v>433</v>
      </c>
      <c r="O43" s="81">
        <f t="shared" si="0"/>
        <v>0.6388657214345288</v>
      </c>
      <c r="P43" s="81">
        <f t="shared" si="1"/>
        <v>0.3611342785654712</v>
      </c>
      <c r="Q43" s="82">
        <f>+SUM(Q40:Q42)</f>
        <v>35932729.865999997</v>
      </c>
      <c r="R43" s="82">
        <f t="shared" si="2"/>
        <v>59887.883109999995</v>
      </c>
      <c r="S43" s="181">
        <f>+SUM(S40:S42)</f>
        <v>600</v>
      </c>
    </row>
    <row r="44" spans="1:19" ht="15.5" x14ac:dyDescent="0.35">
      <c r="B44" s="47">
        <v>44927</v>
      </c>
      <c r="C44" s="182">
        <v>527</v>
      </c>
      <c r="D44" s="182">
        <v>474</v>
      </c>
      <c r="E44" s="182">
        <v>53</v>
      </c>
      <c r="F44" s="182">
        <v>2</v>
      </c>
      <c r="G44" s="175">
        <v>469</v>
      </c>
      <c r="H44" s="270">
        <v>41.554369999999999</v>
      </c>
      <c r="I44" s="182">
        <v>644</v>
      </c>
      <c r="J44" s="182">
        <v>459</v>
      </c>
      <c r="K44" s="182">
        <v>10</v>
      </c>
      <c r="L44" s="182">
        <v>18</v>
      </c>
      <c r="M44" s="182">
        <v>286</v>
      </c>
      <c r="N44" s="182">
        <v>155</v>
      </c>
      <c r="O44" s="10">
        <f t="shared" si="0"/>
        <v>0.64852607709750565</v>
      </c>
      <c r="P44" s="75">
        <f t="shared" si="1"/>
        <v>0.35147392290249435</v>
      </c>
      <c r="Q44" s="76">
        <v>13243910.050000001</v>
      </c>
      <c r="R44" s="76">
        <f t="shared" si="2"/>
        <v>57582.217608695653</v>
      </c>
      <c r="S44" s="183">
        <v>230</v>
      </c>
    </row>
    <row r="45" spans="1:19" ht="15.5" x14ac:dyDescent="0.35">
      <c r="B45" s="47">
        <v>44958</v>
      </c>
      <c r="C45" s="182">
        <v>462</v>
      </c>
      <c r="D45" s="182">
        <v>431</v>
      </c>
      <c r="E45" s="182">
        <v>31</v>
      </c>
      <c r="F45" s="182">
        <v>0</v>
      </c>
      <c r="G45" s="175">
        <v>663</v>
      </c>
      <c r="H45" s="270">
        <v>31.571639999999999</v>
      </c>
      <c r="I45" s="182">
        <v>443</v>
      </c>
      <c r="J45" s="182">
        <v>652</v>
      </c>
      <c r="K45" s="182">
        <v>11</v>
      </c>
      <c r="L45" s="182">
        <v>23</v>
      </c>
      <c r="M45" s="182">
        <v>470</v>
      </c>
      <c r="N45" s="182">
        <v>159</v>
      </c>
      <c r="O45" s="10">
        <f t="shared" si="0"/>
        <v>0.74721780604133547</v>
      </c>
      <c r="P45" s="75">
        <f t="shared" si="1"/>
        <v>0.25278219395866453</v>
      </c>
      <c r="Q45" s="76">
        <v>42539589.575000003</v>
      </c>
      <c r="R45" s="76">
        <f t="shared" si="2"/>
        <v>101284.73708333334</v>
      </c>
      <c r="S45" s="183">
        <v>420</v>
      </c>
    </row>
    <row r="46" spans="1:19" ht="15.5" x14ac:dyDescent="0.35">
      <c r="B46" s="47">
        <v>44986</v>
      </c>
      <c r="C46" s="182">
        <v>510</v>
      </c>
      <c r="D46" s="182">
        <v>461</v>
      </c>
      <c r="E46" s="182">
        <v>49</v>
      </c>
      <c r="F46" s="182">
        <v>0</v>
      </c>
      <c r="G46" s="175">
        <v>502</v>
      </c>
      <c r="H46" s="270">
        <v>29.06362</v>
      </c>
      <c r="I46" s="182">
        <v>451</v>
      </c>
      <c r="J46" s="182">
        <v>497</v>
      </c>
      <c r="K46" s="182">
        <v>5</v>
      </c>
      <c r="L46" s="182">
        <v>24</v>
      </c>
      <c r="M46" s="182">
        <v>281</v>
      </c>
      <c r="N46" s="182">
        <v>192</v>
      </c>
      <c r="O46" s="10">
        <f t="shared" si="0"/>
        <v>0.59408033826638473</v>
      </c>
      <c r="P46" s="75">
        <f t="shared" si="1"/>
        <v>0.40591966173361521</v>
      </c>
      <c r="Q46" s="76">
        <v>11019161.32</v>
      </c>
      <c r="R46" s="76">
        <f t="shared" si="2"/>
        <v>44793.338699186992</v>
      </c>
      <c r="S46" s="183">
        <v>246</v>
      </c>
    </row>
    <row r="47" spans="1:19" ht="15.75" customHeight="1" x14ac:dyDescent="0.35">
      <c r="A47" s="43"/>
      <c r="B47" s="71" t="s">
        <v>96</v>
      </c>
      <c r="C47" s="177">
        <f>+SUM(C44:C46)</f>
        <v>1499</v>
      </c>
      <c r="D47" s="177">
        <f>+SUM(D44:D46)</f>
        <v>1366</v>
      </c>
      <c r="E47" s="177">
        <f>+SUM(E44:E46)</f>
        <v>133</v>
      </c>
      <c r="F47" s="177">
        <f>+SUM(F44:F46)</f>
        <v>2</v>
      </c>
      <c r="G47" s="177">
        <f>+SUM(G44:G46)</f>
        <v>1634</v>
      </c>
      <c r="H47" s="269">
        <f>+AVERAGE(H44:H46)</f>
        <v>34.063209999999998</v>
      </c>
      <c r="I47" s="177">
        <f>I46</f>
        <v>451</v>
      </c>
      <c r="J47" s="177">
        <f t="shared" ref="J47:N47" si="4">+SUM(J44:J46)</f>
        <v>1608</v>
      </c>
      <c r="K47" s="177">
        <f t="shared" si="4"/>
        <v>26</v>
      </c>
      <c r="L47" s="177">
        <f t="shared" si="4"/>
        <v>65</v>
      </c>
      <c r="M47" s="177">
        <f t="shared" si="4"/>
        <v>1037</v>
      </c>
      <c r="N47" s="177">
        <f t="shared" si="4"/>
        <v>506</v>
      </c>
      <c r="O47" s="81">
        <f t="shared" si="0"/>
        <v>0.67206740116655861</v>
      </c>
      <c r="P47" s="81">
        <f t="shared" si="1"/>
        <v>0.32793259883344134</v>
      </c>
      <c r="Q47" s="82">
        <f>+SUM(Q44:Q46)</f>
        <v>66802660.945</v>
      </c>
      <c r="R47" s="82">
        <f t="shared" si="2"/>
        <v>74556.541233258933</v>
      </c>
      <c r="S47" s="181">
        <f>+SUM(S44:S46)</f>
        <v>896</v>
      </c>
    </row>
    <row r="48" spans="1:19" ht="15.5" x14ac:dyDescent="0.35">
      <c r="B48" s="47">
        <v>45017</v>
      </c>
      <c r="C48" s="182">
        <v>373</v>
      </c>
      <c r="D48" s="182">
        <v>339</v>
      </c>
      <c r="E48" s="182">
        <v>34</v>
      </c>
      <c r="F48" s="182">
        <v>0</v>
      </c>
      <c r="G48" s="175">
        <v>365</v>
      </c>
      <c r="H48" s="270">
        <v>31.820650000000001</v>
      </c>
      <c r="I48" s="182">
        <v>459</v>
      </c>
      <c r="J48" s="182">
        <v>357</v>
      </c>
      <c r="K48" s="182">
        <v>8</v>
      </c>
      <c r="L48" s="182">
        <v>19</v>
      </c>
      <c r="M48" s="182">
        <v>214</v>
      </c>
      <c r="N48" s="182">
        <v>124</v>
      </c>
      <c r="O48" s="10">
        <f t="shared" si="0"/>
        <v>0.63313609467455623</v>
      </c>
      <c r="P48" s="75">
        <f t="shared" si="1"/>
        <v>0.36686390532544377</v>
      </c>
      <c r="Q48" s="76">
        <v>7102795.2400000002</v>
      </c>
      <c r="R48" s="76">
        <f t="shared" si="2"/>
        <v>39903.34404494382</v>
      </c>
      <c r="S48" s="183">
        <v>178</v>
      </c>
    </row>
    <row r="49" spans="1:19" ht="15.5" x14ac:dyDescent="0.35">
      <c r="B49" s="47">
        <v>45047</v>
      </c>
      <c r="C49" s="182">
        <v>445</v>
      </c>
      <c r="D49" s="182">
        <v>395</v>
      </c>
      <c r="E49" s="182">
        <v>50</v>
      </c>
      <c r="F49" s="182">
        <v>2</v>
      </c>
      <c r="G49" s="175">
        <v>390</v>
      </c>
      <c r="H49" s="270">
        <v>32.30256</v>
      </c>
      <c r="I49" s="182">
        <v>512</v>
      </c>
      <c r="J49" s="182">
        <v>382</v>
      </c>
      <c r="K49" s="182">
        <v>8</v>
      </c>
      <c r="L49" s="182">
        <v>21</v>
      </c>
      <c r="M49" s="182">
        <v>226</v>
      </c>
      <c r="N49" s="182">
        <v>135</v>
      </c>
      <c r="O49" s="10">
        <f t="shared" si="0"/>
        <v>0.62603878116343492</v>
      </c>
      <c r="P49" s="75">
        <f t="shared" si="1"/>
        <v>0.37396121883656508</v>
      </c>
      <c r="Q49" s="76">
        <v>7971624.5999999996</v>
      </c>
      <c r="R49" s="76">
        <f t="shared" si="2"/>
        <v>39858.123</v>
      </c>
      <c r="S49" s="183">
        <v>200</v>
      </c>
    </row>
    <row r="50" spans="1:19" ht="15.5" x14ac:dyDescent="0.35">
      <c r="B50" s="47">
        <v>45078</v>
      </c>
      <c r="C50" s="182">
        <v>342</v>
      </c>
      <c r="D50" s="182">
        <v>302</v>
      </c>
      <c r="E50" s="182">
        <v>40</v>
      </c>
      <c r="F50" s="182">
        <v>1</v>
      </c>
      <c r="G50" s="175">
        <v>452</v>
      </c>
      <c r="H50" s="270">
        <v>34.407080000000001</v>
      </c>
      <c r="I50" s="182">
        <v>401</v>
      </c>
      <c r="J50" s="182">
        <v>448</v>
      </c>
      <c r="K50" s="182">
        <v>4</v>
      </c>
      <c r="L50" s="182">
        <v>15</v>
      </c>
      <c r="M50" s="182">
        <v>256</v>
      </c>
      <c r="N50" s="182">
        <v>177</v>
      </c>
      <c r="O50" s="10">
        <f t="shared" si="0"/>
        <v>0.59122401847575057</v>
      </c>
      <c r="P50" s="75">
        <f t="shared" si="1"/>
        <v>0.40877598152424943</v>
      </c>
      <c r="Q50" s="76">
        <v>10508120.82</v>
      </c>
      <c r="R50" s="76">
        <f t="shared" si="2"/>
        <v>50278.09004784689</v>
      </c>
      <c r="S50" s="183">
        <v>209</v>
      </c>
    </row>
    <row r="51" spans="1:19" ht="15.75" customHeight="1" x14ac:dyDescent="0.35">
      <c r="A51" s="43"/>
      <c r="B51" s="71" t="s">
        <v>184</v>
      </c>
      <c r="C51" s="177">
        <f>+SUM(C48:C50)</f>
        <v>1160</v>
      </c>
      <c r="D51" s="177">
        <f>+SUM(D48:D50)</f>
        <v>1036</v>
      </c>
      <c r="E51" s="177">
        <f>+SUM(E48:E50)</f>
        <v>124</v>
      </c>
      <c r="F51" s="177">
        <f>+SUM(F48:F50)</f>
        <v>3</v>
      </c>
      <c r="G51" s="177">
        <f>+SUM(G48:G50)</f>
        <v>1207</v>
      </c>
      <c r="H51" s="269">
        <f>+AVERAGE(H48:H50)</f>
        <v>32.843430000000005</v>
      </c>
      <c r="I51" s="177">
        <f>I50</f>
        <v>401</v>
      </c>
      <c r="J51" s="177">
        <f t="shared" ref="J51:N51" si="5">+SUM(J48:J50)</f>
        <v>1187</v>
      </c>
      <c r="K51" s="177">
        <f t="shared" si="5"/>
        <v>20</v>
      </c>
      <c r="L51" s="177">
        <f t="shared" si="5"/>
        <v>55</v>
      </c>
      <c r="M51" s="177">
        <f t="shared" si="5"/>
        <v>696</v>
      </c>
      <c r="N51" s="177">
        <f t="shared" si="5"/>
        <v>436</v>
      </c>
      <c r="O51" s="81">
        <f t="shared" si="0"/>
        <v>0.61484098939929333</v>
      </c>
      <c r="P51" s="81">
        <f t="shared" si="1"/>
        <v>0.38515901060070673</v>
      </c>
      <c r="Q51" s="82">
        <f>+SUM(Q48:Q50)</f>
        <v>25582540.66</v>
      </c>
      <c r="R51" s="82">
        <f t="shared" si="2"/>
        <v>43581.84098807496</v>
      </c>
      <c r="S51" s="181">
        <f>+SUM(S48:S50)</f>
        <v>587</v>
      </c>
    </row>
    <row r="52" spans="1:19" ht="15.5" x14ac:dyDescent="0.35">
      <c r="B52" s="47">
        <v>45108</v>
      </c>
      <c r="C52" s="182">
        <v>409</v>
      </c>
      <c r="D52" s="182">
        <v>356</v>
      </c>
      <c r="E52" s="182">
        <v>53</v>
      </c>
      <c r="F52" s="182">
        <v>1</v>
      </c>
      <c r="G52" s="175">
        <v>325</v>
      </c>
      <c r="H52" s="270">
        <v>33.590769230769233</v>
      </c>
      <c r="I52" s="182">
        <f>+Table242[[#This Row],[Recibidos]]+I50-Table242[[#This Row],[Desactivados]]-Table242[[#This Row],[Completados]]</f>
        <v>484</v>
      </c>
      <c r="J52" s="182">
        <v>320</v>
      </c>
      <c r="K52" s="182">
        <v>5</v>
      </c>
      <c r="L52" s="182">
        <v>10</v>
      </c>
      <c r="M52" s="182">
        <v>199</v>
      </c>
      <c r="N52" s="182">
        <v>111</v>
      </c>
      <c r="O52" s="10">
        <f t="shared" si="0"/>
        <v>0.64193548387096777</v>
      </c>
      <c r="P52" s="75">
        <f t="shared" si="1"/>
        <v>0.35806451612903228</v>
      </c>
      <c r="Q52" s="76">
        <v>12333466.92</v>
      </c>
      <c r="R52" s="76">
        <f t="shared" si="2"/>
        <v>70881.993793103451</v>
      </c>
      <c r="S52" s="183">
        <v>174</v>
      </c>
    </row>
    <row r="53" spans="1:19" ht="15.5" x14ac:dyDescent="0.35">
      <c r="B53" s="47">
        <v>45139</v>
      </c>
      <c r="C53" s="182">
        <v>367</v>
      </c>
      <c r="D53" s="182">
        <v>326</v>
      </c>
      <c r="E53" s="182">
        <v>41</v>
      </c>
      <c r="F53" s="182">
        <v>5</v>
      </c>
      <c r="G53" s="175">
        <v>332</v>
      </c>
      <c r="H53" s="270">
        <v>39.295180722891573</v>
      </c>
      <c r="I53" s="182">
        <f>+Table242[[#This Row],[Recibidos]]+I52-Table242[[#This Row],[Desactivados]]-Table242[[#This Row],[Completados]]</f>
        <v>514</v>
      </c>
      <c r="J53" s="182">
        <v>323</v>
      </c>
      <c r="K53" s="182">
        <v>9</v>
      </c>
      <c r="L53" s="182">
        <v>8</v>
      </c>
      <c r="M53" s="182">
        <v>199</v>
      </c>
      <c r="N53" s="182">
        <v>116</v>
      </c>
      <c r="O53" s="10">
        <f t="shared" si="0"/>
        <v>0.63174603174603172</v>
      </c>
      <c r="P53" s="75">
        <f t="shared" si="1"/>
        <v>0.36825396825396828</v>
      </c>
      <c r="Q53" s="76">
        <v>7873631.1699999999</v>
      </c>
      <c r="R53" s="76">
        <f t="shared" si="2"/>
        <v>42331.350376344082</v>
      </c>
      <c r="S53" s="183">
        <v>186</v>
      </c>
    </row>
    <row r="54" spans="1:19" ht="15.5" x14ac:dyDescent="0.35">
      <c r="B54" s="47">
        <v>45170</v>
      </c>
      <c r="C54" s="182">
        <v>354</v>
      </c>
      <c r="D54" s="182">
        <v>302</v>
      </c>
      <c r="E54" s="182">
        <v>52</v>
      </c>
      <c r="F54" s="182">
        <v>5</v>
      </c>
      <c r="G54" s="175">
        <v>328</v>
      </c>
      <c r="H54" s="270">
        <v>42.298780487804883</v>
      </c>
      <c r="I54" s="182">
        <f>+Table242[[#This Row],[Recibidos]]+I53-Table242[[#This Row],[Desactivados]]-Table242[[#This Row],[Completados]]</f>
        <v>535</v>
      </c>
      <c r="J54" s="182">
        <v>320</v>
      </c>
      <c r="K54" s="182">
        <v>8</v>
      </c>
      <c r="L54" s="182">
        <v>13</v>
      </c>
      <c r="M54" s="182">
        <v>197</v>
      </c>
      <c r="N54" s="182">
        <v>110</v>
      </c>
      <c r="O54" s="10">
        <f t="shared" si="0"/>
        <v>0.64169381107491852</v>
      </c>
      <c r="P54" s="75">
        <f t="shared" si="1"/>
        <v>0.35830618892508143</v>
      </c>
      <c r="Q54" s="76">
        <v>5571914.9100000001</v>
      </c>
      <c r="R54" s="76">
        <f t="shared" si="2"/>
        <v>32775.970058823528</v>
      </c>
      <c r="S54" s="183">
        <v>170</v>
      </c>
    </row>
    <row r="55" spans="1:19" ht="15.5" x14ac:dyDescent="0.35">
      <c r="A55" s="43"/>
      <c r="B55" s="71" t="s">
        <v>185</v>
      </c>
      <c r="C55" s="177">
        <f>+SUM(C52:C54)</f>
        <v>1130</v>
      </c>
      <c r="D55" s="177">
        <f>+SUM(D52:D54)</f>
        <v>984</v>
      </c>
      <c r="E55" s="177">
        <f>+SUM(E52:E54)</f>
        <v>146</v>
      </c>
      <c r="F55" s="177">
        <f>+SUM(F52:F54)</f>
        <v>11</v>
      </c>
      <c r="G55" s="177">
        <f>+SUM(G52:G54)</f>
        <v>985</v>
      </c>
      <c r="H55" s="269">
        <f>+AVERAGE(H52:H54)</f>
        <v>38.39491014715523</v>
      </c>
      <c r="I55" s="177">
        <f>I54</f>
        <v>535</v>
      </c>
      <c r="J55" s="177">
        <f t="shared" ref="J55:N55" si="6">+SUM(J52:J54)</f>
        <v>963</v>
      </c>
      <c r="K55" s="177">
        <f t="shared" si="6"/>
        <v>22</v>
      </c>
      <c r="L55" s="177">
        <f t="shared" si="6"/>
        <v>31</v>
      </c>
      <c r="M55" s="177">
        <f t="shared" si="6"/>
        <v>595</v>
      </c>
      <c r="N55" s="177">
        <f t="shared" si="6"/>
        <v>337</v>
      </c>
      <c r="O55" s="81">
        <f>+M55/(M55+N55)</f>
        <v>0.63841201716738194</v>
      </c>
      <c r="P55" s="81">
        <f>+N55/(M55+N55)</f>
        <v>0.361587982832618</v>
      </c>
      <c r="Q55" s="82">
        <f>+SUM(Q52:Q54)</f>
        <v>25779013</v>
      </c>
      <c r="R55" s="82">
        <f>+Q55/S55</f>
        <v>48639.647169811324</v>
      </c>
      <c r="S55" s="181">
        <f>+SUM(S52:S54)</f>
        <v>530</v>
      </c>
    </row>
    <row r="56" spans="1:19" ht="15.5" x14ac:dyDescent="0.35">
      <c r="B56" s="47">
        <v>45200</v>
      </c>
      <c r="C56" s="182">
        <v>440</v>
      </c>
      <c r="D56" s="182">
        <v>391</v>
      </c>
      <c r="E56" s="182">
        <v>49</v>
      </c>
      <c r="F56" s="182">
        <v>1</v>
      </c>
      <c r="G56" s="182">
        <v>464</v>
      </c>
      <c r="H56" s="270">
        <v>39.872844827586214</v>
      </c>
      <c r="I56" s="182">
        <f>+Table242[[#This Row],[Recibidos]]+I54-Table242[[#This Row],[Desactivados]]-Table242[[#This Row],[Completados]]</f>
        <v>510</v>
      </c>
      <c r="J56" s="182">
        <v>456</v>
      </c>
      <c r="K56" s="182">
        <v>8</v>
      </c>
      <c r="L56" s="182">
        <v>10</v>
      </c>
      <c r="M56" s="182">
        <v>284</v>
      </c>
      <c r="N56" s="182">
        <v>162</v>
      </c>
      <c r="O56" s="10">
        <f t="shared" si="0"/>
        <v>0.63677130044843044</v>
      </c>
      <c r="P56" s="75">
        <f t="shared" si="1"/>
        <v>0.3632286995515695</v>
      </c>
      <c r="Q56" s="76">
        <v>11384587.449999999</v>
      </c>
      <c r="R56" s="76">
        <f t="shared" si="2"/>
        <v>46850.154115226331</v>
      </c>
      <c r="S56" s="183">
        <v>243</v>
      </c>
    </row>
    <row r="57" spans="1:19" ht="15.5" x14ac:dyDescent="0.35">
      <c r="B57" s="47">
        <v>45231</v>
      </c>
      <c r="C57" s="182">
        <v>404</v>
      </c>
      <c r="D57" s="182">
        <v>351</v>
      </c>
      <c r="E57" s="182">
        <v>53</v>
      </c>
      <c r="F57" s="182">
        <v>3</v>
      </c>
      <c r="G57" s="182">
        <v>378</v>
      </c>
      <c r="H57" s="270">
        <v>36.978835978835981</v>
      </c>
      <c r="I57" s="182">
        <f>+Table242[[#This Row],[Recibidos]]+I56-Table242[[#This Row],[Desactivados]]-Table242[[#This Row],[Completados]]</f>
        <v>533</v>
      </c>
      <c r="J57" s="182">
        <v>375</v>
      </c>
      <c r="K57" s="182">
        <v>3</v>
      </c>
      <c r="L57" s="182">
        <v>8</v>
      </c>
      <c r="M57" s="182">
        <v>230</v>
      </c>
      <c r="N57" s="182">
        <v>137</v>
      </c>
      <c r="O57" s="10">
        <f t="shared" si="0"/>
        <v>0.6267029972752044</v>
      </c>
      <c r="P57" s="75">
        <f t="shared" si="1"/>
        <v>0.37329700272479566</v>
      </c>
      <c r="Q57" s="76">
        <v>8513280.9299999904</v>
      </c>
      <c r="R57" s="76">
        <f t="shared" si="2"/>
        <v>41528.199658536541</v>
      </c>
      <c r="S57" s="183">
        <v>205</v>
      </c>
    </row>
    <row r="58" spans="1:19" ht="15.5" x14ac:dyDescent="0.35">
      <c r="B58" s="47">
        <v>45261</v>
      </c>
      <c r="C58" s="182">
        <v>406</v>
      </c>
      <c r="D58" s="182">
        <v>343</v>
      </c>
      <c r="E58" s="182">
        <v>63</v>
      </c>
      <c r="F58" s="182">
        <v>2</v>
      </c>
      <c r="G58" s="182">
        <v>313</v>
      </c>
      <c r="H58" s="270">
        <v>36.968051118210873</v>
      </c>
      <c r="I58" s="182">
        <f>+Table242[[#This Row],[Recibidos]]+I57-Table242[[#This Row],[Desactivados]]-Table242[[#This Row],[Completados]]</f>
        <v>624</v>
      </c>
      <c r="J58" s="182">
        <v>303</v>
      </c>
      <c r="K58" s="182">
        <v>10</v>
      </c>
      <c r="L58" s="182">
        <v>8</v>
      </c>
      <c r="M58" s="182">
        <v>175</v>
      </c>
      <c r="N58" s="182">
        <v>120</v>
      </c>
      <c r="O58" s="10">
        <f t="shared" si="0"/>
        <v>0.59322033898305082</v>
      </c>
      <c r="P58" s="75">
        <f t="shared" si="1"/>
        <v>0.40677966101694918</v>
      </c>
      <c r="Q58" s="76">
        <v>4932488.5559999999</v>
      </c>
      <c r="R58" s="76">
        <f t="shared" si="2"/>
        <v>31618.516384615385</v>
      </c>
      <c r="S58" s="183">
        <v>156</v>
      </c>
    </row>
    <row r="59" spans="1:19" ht="15.5" x14ac:dyDescent="0.35">
      <c r="B59" s="71" t="s">
        <v>186</v>
      </c>
      <c r="C59" s="177">
        <f>+SUM(C56:C58)</f>
        <v>1250</v>
      </c>
      <c r="D59" s="177">
        <f t="shared" ref="D59:G59" si="7">+SUM(D56:D58)</f>
        <v>1085</v>
      </c>
      <c r="E59" s="177">
        <f t="shared" si="7"/>
        <v>165</v>
      </c>
      <c r="F59" s="177">
        <f t="shared" si="7"/>
        <v>6</v>
      </c>
      <c r="G59" s="177">
        <f t="shared" si="7"/>
        <v>1155</v>
      </c>
      <c r="H59" s="269">
        <f>+AVERAGE(H52:H54)</f>
        <v>38.39491014715523</v>
      </c>
      <c r="I59" s="177">
        <f>I58</f>
        <v>624</v>
      </c>
      <c r="J59" s="177">
        <f>+SUM(J56:J58)</f>
        <v>1134</v>
      </c>
      <c r="K59" s="177">
        <f t="shared" ref="K59:N59" si="8">+SUM(K56:K58)</f>
        <v>21</v>
      </c>
      <c r="L59" s="177">
        <f t="shared" si="8"/>
        <v>26</v>
      </c>
      <c r="M59" s="177">
        <f t="shared" si="8"/>
        <v>689</v>
      </c>
      <c r="N59" s="177">
        <f t="shared" si="8"/>
        <v>419</v>
      </c>
      <c r="O59" s="81">
        <f>+M59/(M59+N59)</f>
        <v>0.62184115523465699</v>
      </c>
      <c r="P59" s="81">
        <f>+N59/(M59+N59)</f>
        <v>0.37815884476534295</v>
      </c>
      <c r="Q59" s="82">
        <f>+SUM(Q56:Q58)</f>
        <v>24830356.93599999</v>
      </c>
      <c r="R59" s="82">
        <f>+Q59/S59</f>
        <v>41109.862476821174</v>
      </c>
      <c r="S59" s="181">
        <f>+SUM(S56:S58)</f>
        <v>604</v>
      </c>
    </row>
    <row r="60" spans="1:19" ht="15.5" x14ac:dyDescent="0.35">
      <c r="B60" s="47">
        <v>45292</v>
      </c>
      <c r="C60" s="182">
        <v>553</v>
      </c>
      <c r="D60" s="182">
        <v>486</v>
      </c>
      <c r="E60" s="182">
        <v>63</v>
      </c>
      <c r="F60" s="182">
        <v>4</v>
      </c>
      <c r="G60" s="182">
        <v>558</v>
      </c>
      <c r="H60" s="270">
        <v>40.358423000000002</v>
      </c>
      <c r="I60" s="182">
        <f>+Table242[[#This Row],[Recibidos]]+I58-Table242[[#This Row],[Desactivados]]-Table242[[#This Row],[Completados]]</f>
        <v>615</v>
      </c>
      <c r="J60" s="182">
        <v>539</v>
      </c>
      <c r="K60" s="182">
        <v>19</v>
      </c>
      <c r="L60" s="182">
        <v>16</v>
      </c>
      <c r="M60" s="182">
        <v>329</v>
      </c>
      <c r="N60" s="182">
        <v>194</v>
      </c>
      <c r="O60" s="10">
        <f t="shared" ref="O60:O62" si="9">+M60/(M60+N60)</f>
        <v>0.62906309751434031</v>
      </c>
      <c r="P60" s="75">
        <f t="shared" ref="P60:P62" si="10">+N60/(M60+N60)</f>
        <v>0.37093690248565964</v>
      </c>
      <c r="Q60" s="76">
        <v>20703703.760000002</v>
      </c>
      <c r="R60" s="76">
        <f t="shared" ref="R60:R62" si="11">+Q60/S60</f>
        <v>76116.557941176477</v>
      </c>
      <c r="S60" s="183">
        <v>272</v>
      </c>
    </row>
    <row r="61" spans="1:19" ht="15.5" x14ac:dyDescent="0.35">
      <c r="B61" s="47">
        <v>45323</v>
      </c>
      <c r="C61" s="182">
        <v>483</v>
      </c>
      <c r="D61" s="182">
        <v>418</v>
      </c>
      <c r="E61" s="182">
        <v>63</v>
      </c>
      <c r="F61" s="182">
        <v>2</v>
      </c>
      <c r="G61" s="182">
        <v>392</v>
      </c>
      <c r="H61" s="270">
        <v>35.400509999999997</v>
      </c>
      <c r="I61" s="182">
        <f>+Table242[[#This Row],[Recibidos]]+I60-Table242[[#This Row],[Desactivados]]-Table242[[#This Row],[Completados]]</f>
        <v>704</v>
      </c>
      <c r="J61" s="182">
        <v>387</v>
      </c>
      <c r="K61" s="182">
        <v>5</v>
      </c>
      <c r="L61" s="182">
        <v>12</v>
      </c>
      <c r="M61" s="182">
        <v>242</v>
      </c>
      <c r="N61" s="182">
        <v>133</v>
      </c>
      <c r="O61" s="10">
        <f t="shared" si="9"/>
        <v>0.64533333333333331</v>
      </c>
      <c r="P61" s="75">
        <f t="shared" si="10"/>
        <v>0.35466666666666669</v>
      </c>
      <c r="Q61" s="76">
        <v>10001336.060000001</v>
      </c>
      <c r="R61" s="76">
        <f t="shared" si="11"/>
        <v>45254.914298642536</v>
      </c>
      <c r="S61" s="183">
        <v>221</v>
      </c>
    </row>
    <row r="62" spans="1:19" ht="15.5" x14ac:dyDescent="0.35">
      <c r="B62" s="47">
        <v>45352</v>
      </c>
      <c r="C62" s="182">
        <v>379</v>
      </c>
      <c r="D62" s="182">
        <v>318</v>
      </c>
      <c r="E62" s="182">
        <v>58</v>
      </c>
      <c r="F62" s="182">
        <v>3</v>
      </c>
      <c r="G62" s="182">
        <v>262</v>
      </c>
      <c r="H62" s="270">
        <v>42.954197999999998</v>
      </c>
      <c r="I62" s="182">
        <f>+Table242[[#This Row],[Recibidos]]+I61-Table242[[#This Row],[Desactivados]]-Table242[[#This Row],[Completados]]</f>
        <v>818</v>
      </c>
      <c r="J62" s="182">
        <v>255</v>
      </c>
      <c r="K62" s="182">
        <v>7</v>
      </c>
      <c r="L62" s="182">
        <v>17</v>
      </c>
      <c r="M62" s="182">
        <v>163</v>
      </c>
      <c r="N62" s="182">
        <v>75</v>
      </c>
      <c r="O62" s="10">
        <f t="shared" si="9"/>
        <v>0.68487394957983194</v>
      </c>
      <c r="P62" s="75">
        <f t="shared" si="10"/>
        <v>0.31512605042016806</v>
      </c>
      <c r="Q62" s="76">
        <v>7201623.1399999997</v>
      </c>
      <c r="R62" s="76">
        <f t="shared" si="11"/>
        <v>48333.041208053692</v>
      </c>
      <c r="S62" s="183">
        <v>149</v>
      </c>
    </row>
    <row r="63" spans="1:19" ht="15.5" x14ac:dyDescent="0.35">
      <c r="B63" s="71" t="s">
        <v>187</v>
      </c>
      <c r="C63" s="177">
        <f>+SUM(C60:C62)</f>
        <v>1415</v>
      </c>
      <c r="D63" s="177">
        <f>+SUM(D60:D62)</f>
        <v>1222</v>
      </c>
      <c r="E63" s="177">
        <f>+SUM(E60:E62)</f>
        <v>184</v>
      </c>
      <c r="F63" s="177">
        <f>+SUM(F60:F62)</f>
        <v>9</v>
      </c>
      <c r="G63" s="177">
        <f>+SUM(G60:G62)</f>
        <v>1212</v>
      </c>
      <c r="H63" s="269">
        <f>+AVERAGE(H60:H62)</f>
        <v>39.571043666666668</v>
      </c>
      <c r="I63" s="177">
        <f>I62</f>
        <v>818</v>
      </c>
      <c r="J63" s="177">
        <f t="shared" ref="J63:N63" si="12">+SUM(J60:J62)</f>
        <v>1181</v>
      </c>
      <c r="K63" s="177">
        <f t="shared" si="12"/>
        <v>31</v>
      </c>
      <c r="L63" s="177">
        <f t="shared" si="12"/>
        <v>45</v>
      </c>
      <c r="M63" s="177">
        <f t="shared" si="12"/>
        <v>734</v>
      </c>
      <c r="N63" s="177">
        <f t="shared" si="12"/>
        <v>402</v>
      </c>
      <c r="O63" s="81">
        <f>+M63/(M63+N63)</f>
        <v>0.64612676056338025</v>
      </c>
      <c r="P63" s="81">
        <f>+N63/(M63+N63)</f>
        <v>0.35387323943661969</v>
      </c>
      <c r="Q63" s="82">
        <f>+SUM(Q60:Q62)</f>
        <v>37906662.960000001</v>
      </c>
      <c r="R63" s="82">
        <f>+Q63/S63</f>
        <v>59044.64635514019</v>
      </c>
      <c r="S63" s="181">
        <f>+SUM(S60:S62)</f>
        <v>642</v>
      </c>
    </row>
    <row r="64" spans="1:19" x14ac:dyDescent="0.35">
      <c r="B64"/>
      <c r="O64"/>
      <c r="P64"/>
      <c r="Q64"/>
      <c r="R64"/>
    </row>
    <row r="65" spans="2:19" ht="15.5" x14ac:dyDescent="0.35">
      <c r="B65" s="64"/>
      <c r="C65" s="65"/>
      <c r="D65" s="65"/>
      <c r="E65" s="65"/>
      <c r="F65" s="65"/>
      <c r="G65" s="66"/>
      <c r="H65" s="66"/>
      <c r="I65" s="65"/>
      <c r="J65" s="66"/>
      <c r="K65" s="66"/>
      <c r="L65" s="66"/>
      <c r="M65" s="67"/>
      <c r="N65" s="67"/>
      <c r="O65" s="68"/>
      <c r="P65" s="68"/>
      <c r="Q65" s="69"/>
      <c r="R65" s="69"/>
      <c r="S65" s="67"/>
    </row>
    <row r="66" spans="2:19" ht="15.5" x14ac:dyDescent="0.35">
      <c r="B66" s="26" t="s">
        <v>97</v>
      </c>
      <c r="N66" s="27"/>
      <c r="O66" s="28"/>
      <c r="P66" s="28"/>
      <c r="Q66" s="29"/>
    </row>
    <row r="67" spans="2:19" x14ac:dyDescent="0.35">
      <c r="B67" s="30" t="s">
        <v>1</v>
      </c>
      <c r="C67" s="31"/>
      <c r="D67" s="31"/>
      <c r="E67" s="31"/>
      <c r="F67" s="31" t="s">
        <v>98</v>
      </c>
      <c r="G67" s="31"/>
      <c r="H67" s="31"/>
      <c r="I67" s="31"/>
      <c r="J67" s="32"/>
      <c r="K67" s="33"/>
      <c r="L67" s="33"/>
      <c r="M67" s="33"/>
      <c r="N67" s="34"/>
      <c r="O67" s="5"/>
      <c r="P67"/>
      <c r="Q67"/>
      <c r="R67"/>
    </row>
    <row r="68" spans="2:19" x14ac:dyDescent="0.35">
      <c r="B68" s="30" t="s">
        <v>99</v>
      </c>
      <c r="C68" s="31"/>
      <c r="D68" s="31"/>
      <c r="E68" s="31"/>
      <c r="F68" s="31" t="s">
        <v>100</v>
      </c>
      <c r="G68" s="31"/>
      <c r="H68" s="31"/>
      <c r="I68" s="31"/>
      <c r="J68" s="32"/>
      <c r="K68" s="33"/>
      <c r="L68" s="33"/>
      <c r="M68" s="33"/>
      <c r="N68" s="34"/>
      <c r="O68" s="5"/>
      <c r="P68"/>
      <c r="Q68"/>
      <c r="R68"/>
    </row>
    <row r="69" spans="2:19" x14ac:dyDescent="0.35">
      <c r="B69" s="30" t="s">
        <v>71</v>
      </c>
      <c r="C69" s="31"/>
      <c r="D69" s="31"/>
      <c r="E69" s="31"/>
      <c r="F69" s="31" t="s">
        <v>101</v>
      </c>
      <c r="G69" s="31"/>
      <c r="H69" s="31"/>
      <c r="I69" s="31"/>
      <c r="J69" s="32"/>
      <c r="K69" s="33"/>
      <c r="L69" s="33"/>
      <c r="M69" s="33"/>
      <c r="N69" s="34"/>
      <c r="O69" s="5"/>
      <c r="P69"/>
      <c r="Q69"/>
      <c r="R69"/>
    </row>
    <row r="70" spans="2:19" x14ac:dyDescent="0.35">
      <c r="B70" s="30" t="s">
        <v>72</v>
      </c>
      <c r="C70" s="31"/>
      <c r="D70" s="31"/>
      <c r="E70" s="31"/>
      <c r="F70" s="31" t="s">
        <v>102</v>
      </c>
      <c r="G70" s="31"/>
      <c r="H70" s="31"/>
      <c r="I70" s="31"/>
      <c r="J70" s="32"/>
      <c r="K70" s="33"/>
      <c r="L70" s="33"/>
      <c r="M70" s="33"/>
      <c r="N70" s="34"/>
      <c r="O70" s="5"/>
      <c r="P70"/>
      <c r="Q70"/>
      <c r="R70"/>
    </row>
    <row r="71" spans="2:19" x14ac:dyDescent="0.35">
      <c r="B71" s="30" t="s">
        <v>73</v>
      </c>
      <c r="C71" s="31"/>
      <c r="D71" s="31"/>
      <c r="E71" s="31"/>
      <c r="F71" s="31" t="s">
        <v>103</v>
      </c>
      <c r="G71" s="31"/>
      <c r="H71" s="31"/>
      <c r="I71" s="31"/>
      <c r="J71" s="32"/>
      <c r="K71" s="33"/>
      <c r="L71" s="33"/>
      <c r="M71" s="33"/>
      <c r="N71" s="34"/>
      <c r="O71" s="5"/>
      <c r="P71"/>
      <c r="Q71"/>
      <c r="R71"/>
    </row>
    <row r="72" spans="2:19" x14ac:dyDescent="0.35">
      <c r="B72" s="30" t="s">
        <v>74</v>
      </c>
      <c r="C72" s="31"/>
      <c r="D72" s="31"/>
      <c r="E72" s="31"/>
      <c r="F72" s="31" t="s">
        <v>104</v>
      </c>
      <c r="G72" s="31"/>
      <c r="H72" s="31"/>
      <c r="I72" s="31"/>
      <c r="J72" s="32"/>
      <c r="K72" s="33"/>
      <c r="L72" s="33"/>
      <c r="M72" s="33"/>
      <c r="N72" s="34"/>
      <c r="O72" s="5"/>
      <c r="P72"/>
      <c r="Q72"/>
      <c r="R72"/>
    </row>
    <row r="73" spans="2:19" x14ac:dyDescent="0.35">
      <c r="B73" s="30" t="s">
        <v>75</v>
      </c>
      <c r="C73" s="31"/>
      <c r="D73" s="31"/>
      <c r="E73" s="31"/>
      <c r="F73" s="31" t="s">
        <v>105</v>
      </c>
      <c r="G73" s="31"/>
      <c r="H73" s="31"/>
      <c r="I73" s="31"/>
      <c r="J73" s="32"/>
      <c r="K73" s="33"/>
      <c r="L73" s="33"/>
      <c r="M73" s="33"/>
      <c r="N73" s="34"/>
      <c r="O73" s="5"/>
      <c r="P73"/>
      <c r="Q73"/>
      <c r="R73"/>
    </row>
    <row r="74" spans="2:19" x14ac:dyDescent="0.35">
      <c r="B74" s="30" t="s">
        <v>76</v>
      </c>
      <c r="C74" s="31"/>
      <c r="D74" s="31"/>
      <c r="E74" s="31"/>
      <c r="F74" s="31" t="s">
        <v>106</v>
      </c>
      <c r="G74" s="31"/>
      <c r="H74" s="31"/>
      <c r="I74" s="31"/>
      <c r="J74" s="32"/>
      <c r="K74" s="33"/>
      <c r="L74" s="33"/>
      <c r="M74" s="33"/>
      <c r="N74" s="34"/>
      <c r="O74" s="5"/>
      <c r="P74"/>
      <c r="Q74"/>
      <c r="R74"/>
    </row>
    <row r="75" spans="2:19" x14ac:dyDescent="0.35">
      <c r="B75" s="30" t="s">
        <v>107</v>
      </c>
      <c r="C75" s="31"/>
      <c r="D75" s="31"/>
      <c r="E75" s="31"/>
      <c r="F75" s="31" t="s">
        <v>108</v>
      </c>
      <c r="G75" s="31"/>
      <c r="H75" s="31"/>
      <c r="I75" s="31"/>
      <c r="J75" s="32"/>
      <c r="K75" s="33"/>
      <c r="L75" s="33"/>
      <c r="M75" s="33"/>
      <c r="N75" s="34"/>
      <c r="O75" s="5"/>
      <c r="P75"/>
      <c r="Q75"/>
      <c r="R75"/>
    </row>
    <row r="76" spans="2:19" x14ac:dyDescent="0.35">
      <c r="B76" s="35" t="s">
        <v>109</v>
      </c>
      <c r="C76" s="1"/>
      <c r="D76" s="1"/>
      <c r="E76" s="1"/>
      <c r="F76" s="1" t="s">
        <v>110</v>
      </c>
      <c r="G76" s="1"/>
      <c r="H76" s="1"/>
      <c r="I76" s="1"/>
      <c r="J76" s="36"/>
      <c r="K76" s="37"/>
      <c r="L76" s="37"/>
      <c r="M76" s="37"/>
      <c r="N76" s="38"/>
      <c r="O76" s="5"/>
      <c r="P76"/>
      <c r="Q76"/>
      <c r="R76"/>
    </row>
    <row r="77" spans="2:19" x14ac:dyDescent="0.35">
      <c r="B77" s="39"/>
      <c r="C77" s="2"/>
      <c r="D77" s="2"/>
      <c r="E77" s="2"/>
      <c r="F77" s="2" t="s">
        <v>111</v>
      </c>
      <c r="G77" s="2"/>
      <c r="H77" s="2"/>
      <c r="I77" s="2"/>
      <c r="J77" s="40"/>
      <c r="K77" s="41"/>
      <c r="L77" s="41"/>
      <c r="M77" s="41"/>
      <c r="N77" s="42"/>
      <c r="O77" s="5"/>
      <c r="P77"/>
      <c r="Q77"/>
      <c r="R77"/>
    </row>
    <row r="78" spans="2:19" x14ac:dyDescent="0.35">
      <c r="B78" s="39" t="s">
        <v>112</v>
      </c>
      <c r="C78" s="2"/>
      <c r="D78" s="2"/>
      <c r="E78" s="2"/>
      <c r="F78" s="2" t="s">
        <v>113</v>
      </c>
      <c r="G78" s="2"/>
      <c r="H78" s="2"/>
      <c r="I78" s="2"/>
      <c r="J78" s="40"/>
      <c r="K78" s="41"/>
      <c r="L78" s="41"/>
      <c r="M78" s="41"/>
      <c r="N78" s="42"/>
      <c r="O78" s="5"/>
      <c r="P78"/>
      <c r="Q78"/>
      <c r="R78"/>
    </row>
    <row r="79" spans="2:19" x14ac:dyDescent="0.35">
      <c r="B79" s="30" t="s">
        <v>114</v>
      </c>
      <c r="C79" s="31"/>
      <c r="D79" s="31"/>
      <c r="E79" s="31"/>
      <c r="F79" s="31" t="s">
        <v>115</v>
      </c>
      <c r="G79" s="31"/>
      <c r="H79" s="31"/>
      <c r="I79" s="31"/>
      <c r="J79" s="32"/>
      <c r="K79" s="33"/>
      <c r="L79" s="33"/>
      <c r="M79" s="33"/>
      <c r="N79" s="34"/>
      <c r="O79" s="5"/>
      <c r="P79"/>
      <c r="Q79"/>
      <c r="R79"/>
    </row>
    <row r="80" spans="2:19" x14ac:dyDescent="0.35">
      <c r="B80" s="30" t="s">
        <v>81</v>
      </c>
      <c r="C80" s="31"/>
      <c r="D80" s="31"/>
      <c r="E80" s="31"/>
      <c r="F80" s="31" t="s">
        <v>116</v>
      </c>
      <c r="G80" s="31"/>
      <c r="H80" s="31"/>
      <c r="I80" s="31"/>
      <c r="J80" s="32"/>
      <c r="K80" s="33"/>
      <c r="L80" s="33"/>
      <c r="M80" s="33"/>
      <c r="N80" s="34"/>
      <c r="O80" s="5"/>
      <c r="P80"/>
      <c r="Q80"/>
      <c r="R80"/>
    </row>
    <row r="81" spans="2:18" x14ac:dyDescent="0.35">
      <c r="B81" s="30" t="s">
        <v>117</v>
      </c>
      <c r="C81" s="31"/>
      <c r="D81" s="31"/>
      <c r="E81" s="31"/>
      <c r="F81" s="31" t="s">
        <v>118</v>
      </c>
      <c r="G81" s="31"/>
      <c r="H81" s="31"/>
      <c r="I81" s="31"/>
      <c r="J81" s="32"/>
      <c r="K81" s="33"/>
      <c r="L81" s="33"/>
      <c r="M81" s="33"/>
      <c r="N81" s="34"/>
      <c r="O81" s="5"/>
      <c r="P81"/>
      <c r="Q81"/>
      <c r="R81"/>
    </row>
    <row r="82" spans="2:18" x14ac:dyDescent="0.35">
      <c r="B82" s="30" t="s">
        <v>119</v>
      </c>
      <c r="C82" s="31"/>
      <c r="D82" s="31"/>
      <c r="E82" s="31"/>
      <c r="F82" s="31" t="s">
        <v>120</v>
      </c>
      <c r="G82" s="31"/>
      <c r="H82" s="31"/>
      <c r="I82" s="31"/>
      <c r="J82" s="32"/>
      <c r="K82" s="33"/>
      <c r="L82" s="33"/>
      <c r="M82" s="33"/>
      <c r="N82" s="34"/>
      <c r="O82" s="5"/>
      <c r="P82"/>
      <c r="Q82"/>
      <c r="R82"/>
    </row>
    <row r="83" spans="2:18" x14ac:dyDescent="0.35">
      <c r="B83" s="30" t="s">
        <v>121</v>
      </c>
      <c r="C83" s="31"/>
      <c r="D83" s="31"/>
      <c r="E83" s="31"/>
      <c r="F83" s="31" t="s">
        <v>122</v>
      </c>
      <c r="G83" s="31"/>
      <c r="H83" s="31"/>
      <c r="I83" s="31"/>
      <c r="J83" s="32"/>
      <c r="K83" s="33"/>
      <c r="L83" s="33"/>
      <c r="M83" s="33"/>
      <c r="N83" s="34"/>
      <c r="O83" s="5"/>
      <c r="P83"/>
      <c r="Q83"/>
      <c r="R83"/>
    </row>
    <row r="84" spans="2:18" x14ac:dyDescent="0.35">
      <c r="B84" s="30" t="s">
        <v>123</v>
      </c>
      <c r="C84" s="31"/>
      <c r="D84" s="31"/>
      <c r="E84" s="31"/>
      <c r="F84" s="31" t="s">
        <v>124</v>
      </c>
      <c r="G84" s="31"/>
      <c r="H84" s="31"/>
      <c r="I84" s="31"/>
      <c r="J84" s="32"/>
      <c r="K84" s="33"/>
      <c r="L84" s="33"/>
      <c r="M84" s="33"/>
      <c r="N84" s="34"/>
      <c r="O84" s="5"/>
      <c r="P84"/>
      <c r="Q84"/>
      <c r="R84"/>
    </row>
    <row r="85" spans="2:18" x14ac:dyDescent="0.35">
      <c r="B85" s="30" t="s">
        <v>183</v>
      </c>
      <c r="C85" s="31"/>
      <c r="D85" s="31"/>
      <c r="E85" s="31"/>
      <c r="F85" s="31" t="s">
        <v>188</v>
      </c>
      <c r="G85" s="31"/>
      <c r="H85" s="31"/>
      <c r="I85" s="31"/>
      <c r="J85" s="32"/>
      <c r="K85" s="33"/>
      <c r="L85" s="33"/>
      <c r="M85" s="33"/>
      <c r="N85" s="34"/>
      <c r="O85" s="5"/>
      <c r="P85"/>
      <c r="Q85"/>
      <c r="R85"/>
    </row>
    <row r="86" spans="2:18" x14ac:dyDescent="0.35">
      <c r="B86" s="271"/>
      <c r="J86" s="27"/>
      <c r="K86" s="28"/>
      <c r="L86" s="28"/>
      <c r="M86" s="28"/>
      <c r="N86" s="29"/>
      <c r="O86" s="5"/>
      <c r="P86"/>
      <c r="Q86"/>
      <c r="R86"/>
    </row>
    <row r="87" spans="2:18" x14ac:dyDescent="0.35">
      <c r="B87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gF9iCYJ/5epAkOV1UrIgn6dllB6LWGemZITI5hA5TjR1iJu7qxWDqLp26x+1NAydJ46TIoH8wJjdfcb5OtTLiQ==" saltValue="Zdl7TVN8985SnPDZgsnzPg==" spinCount="100000" sheet="1" objects="1" scenarios="1"/>
  <mergeCells count="4">
    <mergeCell ref="C3:I3"/>
    <mergeCell ref="J3:K3"/>
    <mergeCell ref="L3:P3"/>
    <mergeCell ref="Q3:S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W89"/>
  <sheetViews>
    <sheetView showGridLines="0" zoomScale="50" zoomScaleNormal="50" workbookViewId="0">
      <selection activeCell="B3" sqref="B3:W3"/>
    </sheetView>
  </sheetViews>
  <sheetFormatPr baseColWidth="10" defaultColWidth="9.1796875" defaultRowHeight="14.5" x14ac:dyDescent="0.35"/>
  <cols>
    <col min="1" max="1" width="5.7265625" customWidth="1"/>
    <col min="2" max="2" width="16.453125" style="6" customWidth="1"/>
    <col min="3" max="3" width="22.1796875" customWidth="1"/>
    <col min="4" max="4" width="17.81640625" customWidth="1"/>
    <col min="5" max="5" width="13.26953125" customWidth="1"/>
    <col min="6" max="6" width="14.1796875" customWidth="1"/>
    <col min="7" max="7" width="12.26953125" customWidth="1"/>
    <col min="8" max="8" width="15.1796875" style="4" customWidth="1"/>
    <col min="9" max="9" width="9.26953125" style="4" customWidth="1"/>
    <col min="10" max="10" width="12.1796875" customWidth="1"/>
    <col min="11" max="11" width="14.453125" customWidth="1"/>
    <col min="12" max="12" width="15.54296875" style="4" bestFit="1" customWidth="1"/>
    <col min="13" max="13" width="12.453125" style="4" bestFit="1" customWidth="1"/>
    <col min="14" max="14" width="16.1796875" style="5" customWidth="1"/>
    <col min="15" max="15" width="16.81640625" style="5" customWidth="1"/>
    <col min="16" max="16" width="11.81640625" style="5" bestFit="1" customWidth="1"/>
    <col min="17" max="17" width="12.1796875" bestFit="1" customWidth="1"/>
    <col min="18" max="18" width="16.81640625" customWidth="1"/>
    <col min="19" max="19" width="17.1796875" customWidth="1"/>
    <col min="20" max="20" width="15.453125" customWidth="1"/>
    <col min="21" max="21" width="12" customWidth="1"/>
    <col min="22" max="22" width="14.453125" customWidth="1"/>
    <col min="23" max="23" width="18.26953125" customWidth="1"/>
  </cols>
  <sheetData>
    <row r="1" spans="2:23" ht="36.5" customHeight="1" x14ac:dyDescent="0.35"/>
    <row r="2" spans="2:23" ht="20.149999999999999" customHeight="1" x14ac:dyDescent="0.45">
      <c r="B2" s="15" t="s">
        <v>125</v>
      </c>
    </row>
    <row r="3" spans="2:23" ht="30" customHeight="1" x14ac:dyDescent="0.35">
      <c r="B3" s="284" t="s">
        <v>126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</row>
    <row r="4" spans="2:23" s="44" customFormat="1" ht="30" customHeight="1" x14ac:dyDescent="0.35">
      <c r="B4" s="49" t="s">
        <v>1</v>
      </c>
      <c r="C4" s="50" t="s">
        <v>127</v>
      </c>
      <c r="D4" s="50" t="s">
        <v>128</v>
      </c>
      <c r="E4" s="52" t="s">
        <v>129</v>
      </c>
      <c r="F4" s="52" t="s">
        <v>130</v>
      </c>
      <c r="G4" s="51" t="s">
        <v>131</v>
      </c>
      <c r="H4" s="53" t="s">
        <v>132</v>
      </c>
      <c r="I4" s="54" t="s">
        <v>133</v>
      </c>
      <c r="J4" s="50" t="s">
        <v>134</v>
      </c>
      <c r="K4" s="52" t="s">
        <v>135</v>
      </c>
      <c r="L4" s="55" t="s">
        <v>136</v>
      </c>
      <c r="M4" s="54" t="s">
        <v>137</v>
      </c>
      <c r="N4" s="56" t="s">
        <v>138</v>
      </c>
      <c r="O4" s="77" t="s">
        <v>139</v>
      </c>
      <c r="P4" s="57" t="s">
        <v>140</v>
      </c>
      <c r="Q4" s="58" t="s">
        <v>141</v>
      </c>
      <c r="R4" s="58" t="s">
        <v>142</v>
      </c>
      <c r="S4" s="58" t="s">
        <v>143</v>
      </c>
      <c r="T4" s="58" t="s">
        <v>144</v>
      </c>
      <c r="U4" s="58" t="s">
        <v>145</v>
      </c>
      <c r="V4" s="58" t="s">
        <v>146</v>
      </c>
      <c r="W4" s="58" t="s">
        <v>147</v>
      </c>
    </row>
    <row r="5" spans="2:23" s="83" customFormat="1" ht="15.5" x14ac:dyDescent="0.35">
      <c r="B5" s="91">
        <v>44044</v>
      </c>
      <c r="C5" s="84">
        <v>0</v>
      </c>
      <c r="D5" s="84">
        <v>0</v>
      </c>
      <c r="E5" s="84">
        <v>0</v>
      </c>
      <c r="F5" s="84">
        <v>1</v>
      </c>
      <c r="G5" s="84">
        <v>9</v>
      </c>
      <c r="H5" s="84">
        <v>0</v>
      </c>
      <c r="I5" s="85">
        <v>22</v>
      </c>
      <c r="J5" s="84">
        <v>33</v>
      </c>
      <c r="K5" s="84">
        <v>9</v>
      </c>
      <c r="L5" s="84">
        <v>0</v>
      </c>
      <c r="M5" s="84">
        <v>0</v>
      </c>
      <c r="N5" s="84">
        <v>5</v>
      </c>
      <c r="O5" s="84">
        <v>0</v>
      </c>
      <c r="P5" s="84">
        <v>2</v>
      </c>
      <c r="Q5" s="84">
        <v>7</v>
      </c>
      <c r="R5" s="84">
        <v>0</v>
      </c>
      <c r="S5" s="84">
        <v>12</v>
      </c>
      <c r="T5" s="84">
        <v>0</v>
      </c>
      <c r="U5" s="84">
        <v>13</v>
      </c>
      <c r="V5" s="84">
        <v>1</v>
      </c>
      <c r="W5" s="84">
        <v>15</v>
      </c>
    </row>
    <row r="6" spans="2:23" s="83" customFormat="1" ht="15.5" x14ac:dyDescent="0.35">
      <c r="B6" s="91">
        <v>44075</v>
      </c>
      <c r="C6" s="84">
        <v>0</v>
      </c>
      <c r="D6" s="84">
        <v>3</v>
      </c>
      <c r="E6" s="84">
        <v>3</v>
      </c>
      <c r="F6" s="84">
        <v>1</v>
      </c>
      <c r="G6" s="84">
        <v>9</v>
      </c>
      <c r="H6" s="84">
        <v>0</v>
      </c>
      <c r="I6" s="84">
        <v>26</v>
      </c>
      <c r="J6" s="84">
        <v>41</v>
      </c>
      <c r="K6" s="84">
        <v>4</v>
      </c>
      <c r="L6" s="84">
        <v>2</v>
      </c>
      <c r="M6" s="84">
        <v>2</v>
      </c>
      <c r="N6" s="84">
        <v>2</v>
      </c>
      <c r="O6" s="84">
        <v>0</v>
      </c>
      <c r="P6" s="84">
        <v>3</v>
      </c>
      <c r="Q6" s="84">
        <v>13</v>
      </c>
      <c r="R6" s="84">
        <v>0</v>
      </c>
      <c r="S6" s="84">
        <v>34</v>
      </c>
      <c r="T6" s="84">
        <v>2</v>
      </c>
      <c r="U6" s="84">
        <v>20</v>
      </c>
      <c r="V6" s="84">
        <v>1</v>
      </c>
      <c r="W6" s="84">
        <v>18</v>
      </c>
    </row>
    <row r="7" spans="2:23" s="88" customFormat="1" ht="15.5" x14ac:dyDescent="0.35">
      <c r="B7" s="87" t="s">
        <v>86</v>
      </c>
      <c r="C7" s="89">
        <f t="shared" ref="C7:W7" si="0">+SUM(C4:C6)</f>
        <v>0</v>
      </c>
      <c r="D7" s="89">
        <f t="shared" si="0"/>
        <v>3</v>
      </c>
      <c r="E7" s="89">
        <f t="shared" si="0"/>
        <v>3</v>
      </c>
      <c r="F7" s="89">
        <f t="shared" si="0"/>
        <v>2</v>
      </c>
      <c r="G7" s="89">
        <f t="shared" si="0"/>
        <v>18</v>
      </c>
      <c r="H7" s="89">
        <f t="shared" si="0"/>
        <v>0</v>
      </c>
      <c r="I7" s="89">
        <f t="shared" si="0"/>
        <v>48</v>
      </c>
      <c r="J7" s="89">
        <f t="shared" si="0"/>
        <v>74</v>
      </c>
      <c r="K7" s="89">
        <f t="shared" si="0"/>
        <v>13</v>
      </c>
      <c r="L7" s="89">
        <f t="shared" si="0"/>
        <v>2</v>
      </c>
      <c r="M7" s="89">
        <f t="shared" si="0"/>
        <v>2</v>
      </c>
      <c r="N7" s="89">
        <f t="shared" si="0"/>
        <v>7</v>
      </c>
      <c r="O7" s="89">
        <f t="shared" si="0"/>
        <v>0</v>
      </c>
      <c r="P7" s="89">
        <f t="shared" si="0"/>
        <v>5</v>
      </c>
      <c r="Q7" s="89">
        <f t="shared" si="0"/>
        <v>20</v>
      </c>
      <c r="R7" s="89">
        <f t="shared" si="0"/>
        <v>0</v>
      </c>
      <c r="S7" s="89">
        <f t="shared" si="0"/>
        <v>46</v>
      </c>
      <c r="T7" s="89">
        <f t="shared" si="0"/>
        <v>2</v>
      </c>
      <c r="U7" s="89">
        <f t="shared" si="0"/>
        <v>33</v>
      </c>
      <c r="V7" s="89">
        <f t="shared" si="0"/>
        <v>2</v>
      </c>
      <c r="W7" s="89">
        <f t="shared" si="0"/>
        <v>33</v>
      </c>
    </row>
    <row r="8" spans="2:23" s="88" customFormat="1" ht="15.5" x14ac:dyDescent="0.35">
      <c r="B8" s="91">
        <v>44105</v>
      </c>
      <c r="C8" s="84">
        <v>0</v>
      </c>
      <c r="D8" s="84">
        <v>1</v>
      </c>
      <c r="E8" s="84">
        <v>0</v>
      </c>
      <c r="F8" s="84">
        <v>1</v>
      </c>
      <c r="G8" s="84">
        <v>10</v>
      </c>
      <c r="H8" s="84">
        <v>1</v>
      </c>
      <c r="I8" s="84">
        <v>46</v>
      </c>
      <c r="J8" s="84">
        <v>57</v>
      </c>
      <c r="K8" s="84">
        <v>5</v>
      </c>
      <c r="L8" s="84">
        <v>1</v>
      </c>
      <c r="M8" s="84">
        <v>3</v>
      </c>
      <c r="N8" s="84">
        <v>3</v>
      </c>
      <c r="O8" s="84">
        <v>1</v>
      </c>
      <c r="P8" s="84">
        <v>1</v>
      </c>
      <c r="Q8" s="84">
        <v>5</v>
      </c>
      <c r="R8" s="84">
        <v>0</v>
      </c>
      <c r="S8" s="84">
        <v>35</v>
      </c>
      <c r="T8" s="84">
        <v>0</v>
      </c>
      <c r="U8" s="84">
        <v>20</v>
      </c>
      <c r="V8" s="84">
        <v>0</v>
      </c>
      <c r="W8" s="84">
        <v>21</v>
      </c>
    </row>
    <row r="9" spans="2:23" s="88" customFormat="1" ht="15.5" x14ac:dyDescent="0.35">
      <c r="B9" s="91">
        <v>44136</v>
      </c>
      <c r="C9" s="84">
        <v>1</v>
      </c>
      <c r="D9" s="84">
        <v>0</v>
      </c>
      <c r="E9" s="84">
        <v>0</v>
      </c>
      <c r="F9" s="84">
        <v>1</v>
      </c>
      <c r="G9" s="84">
        <v>8</v>
      </c>
      <c r="H9" s="84">
        <v>1</v>
      </c>
      <c r="I9" s="84">
        <v>35</v>
      </c>
      <c r="J9" s="84">
        <v>83</v>
      </c>
      <c r="K9" s="84">
        <v>3</v>
      </c>
      <c r="L9" s="84">
        <v>0</v>
      </c>
      <c r="M9" s="84">
        <v>5</v>
      </c>
      <c r="N9" s="84">
        <v>6</v>
      </c>
      <c r="O9" s="84">
        <v>0</v>
      </c>
      <c r="P9" s="84">
        <v>0</v>
      </c>
      <c r="Q9" s="84">
        <v>9</v>
      </c>
      <c r="R9" s="84">
        <v>0</v>
      </c>
      <c r="S9" s="84">
        <v>38</v>
      </c>
      <c r="T9" s="84">
        <v>1</v>
      </c>
      <c r="U9" s="84">
        <v>18</v>
      </c>
      <c r="V9" s="84">
        <v>1</v>
      </c>
      <c r="W9" s="84">
        <v>25</v>
      </c>
    </row>
    <row r="10" spans="2:23" s="88" customFormat="1" ht="15.5" x14ac:dyDescent="0.35">
      <c r="B10" s="91">
        <v>44166</v>
      </c>
      <c r="C10" s="84">
        <v>1</v>
      </c>
      <c r="D10" s="84">
        <v>2</v>
      </c>
      <c r="E10" s="84">
        <v>1</v>
      </c>
      <c r="F10" s="84">
        <v>6</v>
      </c>
      <c r="G10" s="84">
        <v>11</v>
      </c>
      <c r="H10" s="84">
        <v>2</v>
      </c>
      <c r="I10" s="84">
        <v>27</v>
      </c>
      <c r="J10" s="84">
        <v>132</v>
      </c>
      <c r="K10" s="84">
        <v>7</v>
      </c>
      <c r="L10" s="84">
        <v>0</v>
      </c>
      <c r="M10" s="84">
        <v>3</v>
      </c>
      <c r="N10" s="84">
        <v>8</v>
      </c>
      <c r="O10" s="84">
        <v>0</v>
      </c>
      <c r="P10" s="84">
        <v>4</v>
      </c>
      <c r="Q10" s="84">
        <v>14</v>
      </c>
      <c r="R10" s="84">
        <v>0</v>
      </c>
      <c r="S10" s="84">
        <v>24</v>
      </c>
      <c r="T10" s="84">
        <v>0</v>
      </c>
      <c r="U10" s="84">
        <v>28</v>
      </c>
      <c r="V10" s="84">
        <v>1</v>
      </c>
      <c r="W10" s="84">
        <v>25</v>
      </c>
    </row>
    <row r="11" spans="2:23" s="88" customFormat="1" ht="15.5" x14ac:dyDescent="0.35">
      <c r="B11" s="87" t="s">
        <v>87</v>
      </c>
      <c r="C11" s="90">
        <f t="shared" ref="C11:W11" si="1">+SUM(C8:C10)</f>
        <v>2</v>
      </c>
      <c r="D11" s="89">
        <f t="shared" si="1"/>
        <v>3</v>
      </c>
      <c r="E11" s="89">
        <f t="shared" si="1"/>
        <v>1</v>
      </c>
      <c r="F11" s="89">
        <f t="shared" si="1"/>
        <v>8</v>
      </c>
      <c r="G11" s="89">
        <f t="shared" si="1"/>
        <v>29</v>
      </c>
      <c r="H11" s="89">
        <f t="shared" si="1"/>
        <v>4</v>
      </c>
      <c r="I11" s="89">
        <f t="shared" si="1"/>
        <v>108</v>
      </c>
      <c r="J11" s="89">
        <f t="shared" si="1"/>
        <v>272</v>
      </c>
      <c r="K11" s="89">
        <f t="shared" si="1"/>
        <v>15</v>
      </c>
      <c r="L11" s="89">
        <f t="shared" si="1"/>
        <v>1</v>
      </c>
      <c r="M11" s="89">
        <f t="shared" si="1"/>
        <v>11</v>
      </c>
      <c r="N11" s="89">
        <f t="shared" si="1"/>
        <v>17</v>
      </c>
      <c r="O11" s="89">
        <f t="shared" si="1"/>
        <v>1</v>
      </c>
      <c r="P11" s="89">
        <f t="shared" si="1"/>
        <v>5</v>
      </c>
      <c r="Q11" s="89">
        <f t="shared" si="1"/>
        <v>28</v>
      </c>
      <c r="R11" s="89">
        <f t="shared" si="1"/>
        <v>0</v>
      </c>
      <c r="S11" s="89">
        <f t="shared" si="1"/>
        <v>97</v>
      </c>
      <c r="T11" s="89">
        <f t="shared" si="1"/>
        <v>1</v>
      </c>
      <c r="U11" s="89">
        <f t="shared" si="1"/>
        <v>66</v>
      </c>
      <c r="V11" s="89">
        <f t="shared" si="1"/>
        <v>2</v>
      </c>
      <c r="W11" s="89">
        <f t="shared" si="1"/>
        <v>71</v>
      </c>
    </row>
    <row r="12" spans="2:23" s="88" customFormat="1" ht="15.5" x14ac:dyDescent="0.35">
      <c r="B12" s="91">
        <v>44197</v>
      </c>
      <c r="C12" s="84">
        <v>0</v>
      </c>
      <c r="D12" s="84">
        <v>5</v>
      </c>
      <c r="E12" s="84">
        <v>2</v>
      </c>
      <c r="F12" s="84">
        <v>6</v>
      </c>
      <c r="G12" s="84">
        <v>19</v>
      </c>
      <c r="H12" s="84">
        <v>2</v>
      </c>
      <c r="I12" s="84">
        <v>18</v>
      </c>
      <c r="J12" s="84">
        <v>112</v>
      </c>
      <c r="K12" s="84">
        <v>11</v>
      </c>
      <c r="L12" s="84">
        <v>1</v>
      </c>
      <c r="M12" s="84">
        <v>2</v>
      </c>
      <c r="N12" s="84">
        <v>13</v>
      </c>
      <c r="O12" s="84">
        <v>0</v>
      </c>
      <c r="P12" s="84">
        <v>3</v>
      </c>
      <c r="Q12" s="84">
        <v>21</v>
      </c>
      <c r="R12" s="84">
        <v>1</v>
      </c>
      <c r="S12" s="84">
        <v>10</v>
      </c>
      <c r="T12" s="84">
        <v>0</v>
      </c>
      <c r="U12" s="84">
        <v>30</v>
      </c>
      <c r="V12" s="84">
        <v>2</v>
      </c>
      <c r="W12" s="84">
        <v>27</v>
      </c>
    </row>
    <row r="13" spans="2:23" s="88" customFormat="1" ht="15.5" x14ac:dyDescent="0.35">
      <c r="B13" s="91">
        <v>44228</v>
      </c>
      <c r="C13" s="84">
        <v>1</v>
      </c>
      <c r="D13" s="84">
        <v>3</v>
      </c>
      <c r="E13" s="84">
        <v>2</v>
      </c>
      <c r="F13" s="84">
        <v>3</v>
      </c>
      <c r="G13" s="84">
        <v>12</v>
      </c>
      <c r="H13" s="84">
        <v>2</v>
      </c>
      <c r="I13" s="84">
        <v>21</v>
      </c>
      <c r="J13" s="84">
        <v>124</v>
      </c>
      <c r="K13" s="84">
        <v>10</v>
      </c>
      <c r="L13" s="84">
        <v>0</v>
      </c>
      <c r="M13" s="84">
        <v>4</v>
      </c>
      <c r="N13" s="84">
        <v>15</v>
      </c>
      <c r="O13" s="84">
        <v>2</v>
      </c>
      <c r="P13" s="84">
        <v>2</v>
      </c>
      <c r="Q13" s="84">
        <v>11</v>
      </c>
      <c r="R13" s="84">
        <v>0</v>
      </c>
      <c r="S13" s="84">
        <v>36</v>
      </c>
      <c r="T13" s="84">
        <v>1</v>
      </c>
      <c r="U13" s="84">
        <v>34</v>
      </c>
      <c r="V13" s="84">
        <v>0</v>
      </c>
      <c r="W13" s="84">
        <v>29</v>
      </c>
    </row>
    <row r="14" spans="2:23" s="88" customFormat="1" ht="15.5" x14ac:dyDescent="0.35">
      <c r="B14" s="91">
        <v>44256</v>
      </c>
      <c r="C14" s="84">
        <v>0</v>
      </c>
      <c r="D14" s="84">
        <v>3</v>
      </c>
      <c r="E14" s="84">
        <v>2</v>
      </c>
      <c r="F14" s="84">
        <v>3</v>
      </c>
      <c r="G14" s="84">
        <v>19</v>
      </c>
      <c r="H14" s="84">
        <v>1</v>
      </c>
      <c r="I14" s="84">
        <v>31</v>
      </c>
      <c r="J14" s="84">
        <v>172</v>
      </c>
      <c r="K14" s="84">
        <v>15</v>
      </c>
      <c r="L14" s="84">
        <v>2</v>
      </c>
      <c r="M14" s="84">
        <v>8</v>
      </c>
      <c r="N14" s="84">
        <v>13</v>
      </c>
      <c r="O14" s="84">
        <v>3</v>
      </c>
      <c r="P14" s="84">
        <v>2</v>
      </c>
      <c r="Q14" s="84">
        <v>29</v>
      </c>
      <c r="R14" s="84">
        <v>0</v>
      </c>
      <c r="S14" s="84">
        <v>19</v>
      </c>
      <c r="T14" s="84">
        <v>2</v>
      </c>
      <c r="U14" s="84">
        <v>18</v>
      </c>
      <c r="V14" s="84">
        <v>2</v>
      </c>
      <c r="W14" s="84">
        <v>33</v>
      </c>
    </row>
    <row r="15" spans="2:23" s="88" customFormat="1" ht="15.5" x14ac:dyDescent="0.35">
      <c r="B15" s="87" t="s">
        <v>88</v>
      </c>
      <c r="C15" s="89">
        <f t="shared" ref="C15:W15" si="2">+SUM(C12:C14)</f>
        <v>1</v>
      </c>
      <c r="D15" s="89">
        <f t="shared" si="2"/>
        <v>11</v>
      </c>
      <c r="E15" s="89">
        <f t="shared" si="2"/>
        <v>6</v>
      </c>
      <c r="F15" s="89">
        <f t="shared" si="2"/>
        <v>12</v>
      </c>
      <c r="G15" s="89">
        <f t="shared" si="2"/>
        <v>50</v>
      </c>
      <c r="H15" s="89">
        <f t="shared" si="2"/>
        <v>5</v>
      </c>
      <c r="I15" s="89">
        <f t="shared" si="2"/>
        <v>70</v>
      </c>
      <c r="J15" s="89">
        <f t="shared" si="2"/>
        <v>408</v>
      </c>
      <c r="K15" s="89">
        <f t="shared" si="2"/>
        <v>36</v>
      </c>
      <c r="L15" s="89">
        <f t="shared" si="2"/>
        <v>3</v>
      </c>
      <c r="M15" s="89">
        <f t="shared" si="2"/>
        <v>14</v>
      </c>
      <c r="N15" s="89">
        <f t="shared" si="2"/>
        <v>41</v>
      </c>
      <c r="O15" s="89">
        <f t="shared" si="2"/>
        <v>5</v>
      </c>
      <c r="P15" s="89">
        <f t="shared" si="2"/>
        <v>7</v>
      </c>
      <c r="Q15" s="89">
        <f t="shared" si="2"/>
        <v>61</v>
      </c>
      <c r="R15" s="89">
        <f t="shared" si="2"/>
        <v>1</v>
      </c>
      <c r="S15" s="89">
        <f t="shared" si="2"/>
        <v>65</v>
      </c>
      <c r="T15" s="89">
        <f t="shared" si="2"/>
        <v>3</v>
      </c>
      <c r="U15" s="89">
        <f t="shared" si="2"/>
        <v>82</v>
      </c>
      <c r="V15" s="89">
        <f t="shared" si="2"/>
        <v>4</v>
      </c>
      <c r="W15" s="89">
        <f t="shared" si="2"/>
        <v>89</v>
      </c>
    </row>
    <row r="16" spans="2:23" s="88" customFormat="1" ht="15.5" x14ac:dyDescent="0.35">
      <c r="B16" s="91">
        <v>44287</v>
      </c>
      <c r="C16" s="84">
        <v>2</v>
      </c>
      <c r="D16" s="84">
        <v>2</v>
      </c>
      <c r="E16" s="84">
        <v>1</v>
      </c>
      <c r="F16" s="84">
        <v>8</v>
      </c>
      <c r="G16" s="84">
        <v>24</v>
      </c>
      <c r="H16" s="84">
        <v>0</v>
      </c>
      <c r="I16" s="84">
        <v>5</v>
      </c>
      <c r="J16" s="84">
        <v>173</v>
      </c>
      <c r="K16" s="84">
        <v>20</v>
      </c>
      <c r="L16" s="84">
        <v>3</v>
      </c>
      <c r="M16" s="84">
        <v>6</v>
      </c>
      <c r="N16" s="84">
        <v>23</v>
      </c>
      <c r="O16" s="84">
        <v>1</v>
      </c>
      <c r="P16" s="84">
        <v>0</v>
      </c>
      <c r="Q16" s="84">
        <v>31</v>
      </c>
      <c r="R16" s="84">
        <v>1</v>
      </c>
      <c r="S16" s="84">
        <v>13</v>
      </c>
      <c r="T16" s="84">
        <v>0</v>
      </c>
      <c r="U16" s="84">
        <v>7</v>
      </c>
      <c r="V16" s="84">
        <v>2</v>
      </c>
      <c r="W16" s="84">
        <v>34</v>
      </c>
    </row>
    <row r="17" spans="2:23" s="88" customFormat="1" ht="15.5" x14ac:dyDescent="0.35">
      <c r="B17" s="91">
        <v>44317</v>
      </c>
      <c r="C17" s="84">
        <v>0</v>
      </c>
      <c r="D17" s="84">
        <v>3</v>
      </c>
      <c r="E17" s="84">
        <v>1</v>
      </c>
      <c r="F17" s="84">
        <v>4</v>
      </c>
      <c r="G17" s="84">
        <v>12</v>
      </c>
      <c r="H17" s="84">
        <v>1</v>
      </c>
      <c r="I17" s="84">
        <v>20</v>
      </c>
      <c r="J17" s="84">
        <v>178</v>
      </c>
      <c r="K17" s="84">
        <v>23</v>
      </c>
      <c r="L17" s="84">
        <v>1</v>
      </c>
      <c r="M17" s="84">
        <v>10</v>
      </c>
      <c r="N17" s="84">
        <v>19</v>
      </c>
      <c r="O17" s="84">
        <v>2</v>
      </c>
      <c r="P17" s="84">
        <v>1</v>
      </c>
      <c r="Q17" s="84">
        <v>28</v>
      </c>
      <c r="R17" s="84">
        <v>1</v>
      </c>
      <c r="S17" s="84">
        <v>22</v>
      </c>
      <c r="T17" s="84">
        <v>0</v>
      </c>
      <c r="U17" s="84">
        <v>7</v>
      </c>
      <c r="V17" s="84">
        <v>4</v>
      </c>
      <c r="W17" s="84">
        <v>33</v>
      </c>
    </row>
    <row r="18" spans="2:23" s="88" customFormat="1" ht="15.5" x14ac:dyDescent="0.35">
      <c r="B18" s="91">
        <v>44348</v>
      </c>
      <c r="C18" s="86">
        <v>4</v>
      </c>
      <c r="D18" s="86">
        <v>2</v>
      </c>
      <c r="E18" s="86">
        <v>3</v>
      </c>
      <c r="F18" s="86">
        <v>5</v>
      </c>
      <c r="G18" s="86">
        <v>17</v>
      </c>
      <c r="H18" s="86">
        <v>1</v>
      </c>
      <c r="I18" s="86">
        <v>12</v>
      </c>
      <c r="J18" s="86">
        <v>179</v>
      </c>
      <c r="K18" s="86">
        <v>26</v>
      </c>
      <c r="L18" s="86">
        <v>1</v>
      </c>
      <c r="M18" s="86">
        <v>6</v>
      </c>
      <c r="N18" s="86">
        <v>16</v>
      </c>
      <c r="O18" s="86">
        <v>6</v>
      </c>
      <c r="P18" s="86">
        <v>2</v>
      </c>
      <c r="Q18" s="86">
        <v>28</v>
      </c>
      <c r="R18" s="86">
        <v>1</v>
      </c>
      <c r="S18" s="86">
        <v>16</v>
      </c>
      <c r="T18" s="86">
        <v>1</v>
      </c>
      <c r="U18" s="86">
        <v>6</v>
      </c>
      <c r="V18" s="86">
        <v>3</v>
      </c>
      <c r="W18" s="86">
        <v>39</v>
      </c>
    </row>
    <row r="19" spans="2:23" s="88" customFormat="1" ht="15.5" x14ac:dyDescent="0.35">
      <c r="B19" s="87" t="s">
        <v>89</v>
      </c>
      <c r="C19" s="89">
        <f t="shared" ref="C19:W19" si="3">+SUM(C16:C18)</f>
        <v>6</v>
      </c>
      <c r="D19" s="89">
        <f t="shared" si="3"/>
        <v>7</v>
      </c>
      <c r="E19" s="89">
        <f t="shared" si="3"/>
        <v>5</v>
      </c>
      <c r="F19" s="89">
        <f t="shared" si="3"/>
        <v>17</v>
      </c>
      <c r="G19" s="89">
        <f t="shared" si="3"/>
        <v>53</v>
      </c>
      <c r="H19" s="89">
        <f t="shared" si="3"/>
        <v>2</v>
      </c>
      <c r="I19" s="89">
        <f t="shared" si="3"/>
        <v>37</v>
      </c>
      <c r="J19" s="89">
        <f t="shared" si="3"/>
        <v>530</v>
      </c>
      <c r="K19" s="89">
        <f t="shared" si="3"/>
        <v>69</v>
      </c>
      <c r="L19" s="89">
        <f t="shared" si="3"/>
        <v>5</v>
      </c>
      <c r="M19" s="89">
        <f t="shared" si="3"/>
        <v>22</v>
      </c>
      <c r="N19" s="89">
        <f t="shared" si="3"/>
        <v>58</v>
      </c>
      <c r="O19" s="89">
        <f t="shared" si="3"/>
        <v>9</v>
      </c>
      <c r="P19" s="89">
        <f t="shared" si="3"/>
        <v>3</v>
      </c>
      <c r="Q19" s="89">
        <f t="shared" si="3"/>
        <v>87</v>
      </c>
      <c r="R19" s="89">
        <f t="shared" si="3"/>
        <v>3</v>
      </c>
      <c r="S19" s="89">
        <f t="shared" si="3"/>
        <v>51</v>
      </c>
      <c r="T19" s="89">
        <f t="shared" si="3"/>
        <v>1</v>
      </c>
      <c r="U19" s="89">
        <f t="shared" si="3"/>
        <v>20</v>
      </c>
      <c r="V19" s="89">
        <f t="shared" si="3"/>
        <v>9</v>
      </c>
      <c r="W19" s="89">
        <f t="shared" si="3"/>
        <v>106</v>
      </c>
    </row>
    <row r="20" spans="2:23" s="88" customFormat="1" ht="15.5" x14ac:dyDescent="0.35">
      <c r="B20" s="91">
        <v>44378</v>
      </c>
      <c r="C20" s="84">
        <v>3</v>
      </c>
      <c r="D20" s="84">
        <v>4</v>
      </c>
      <c r="E20" s="84">
        <v>0</v>
      </c>
      <c r="F20" s="84">
        <v>4</v>
      </c>
      <c r="G20" s="84">
        <v>16</v>
      </c>
      <c r="H20" s="84">
        <v>1</v>
      </c>
      <c r="I20" s="84">
        <v>15</v>
      </c>
      <c r="J20" s="84">
        <v>206</v>
      </c>
      <c r="K20" s="84">
        <v>30</v>
      </c>
      <c r="L20" s="84">
        <v>0</v>
      </c>
      <c r="M20" s="84">
        <v>8</v>
      </c>
      <c r="N20" s="84">
        <v>26</v>
      </c>
      <c r="O20" s="84">
        <v>3</v>
      </c>
      <c r="P20" s="84">
        <v>2</v>
      </c>
      <c r="Q20" s="84">
        <v>37</v>
      </c>
      <c r="R20" s="84">
        <v>0</v>
      </c>
      <c r="S20" s="84">
        <v>13</v>
      </c>
      <c r="T20" s="84">
        <v>0</v>
      </c>
      <c r="U20" s="84">
        <v>5</v>
      </c>
      <c r="V20" s="84">
        <v>4</v>
      </c>
      <c r="W20" s="84">
        <v>38</v>
      </c>
    </row>
    <row r="21" spans="2:23" s="88" customFormat="1" ht="15.5" x14ac:dyDescent="0.35">
      <c r="B21" s="91">
        <v>44409</v>
      </c>
      <c r="C21" s="84">
        <v>1</v>
      </c>
      <c r="D21" s="84">
        <v>1</v>
      </c>
      <c r="E21" s="84">
        <v>1</v>
      </c>
      <c r="F21" s="84">
        <v>2</v>
      </c>
      <c r="G21" s="84">
        <v>11</v>
      </c>
      <c r="H21" s="84">
        <v>1</v>
      </c>
      <c r="I21" s="84">
        <v>23</v>
      </c>
      <c r="J21" s="84">
        <v>186</v>
      </c>
      <c r="K21" s="84">
        <v>21</v>
      </c>
      <c r="L21" s="84">
        <v>1</v>
      </c>
      <c r="M21" s="84">
        <v>13</v>
      </c>
      <c r="N21" s="84">
        <v>19</v>
      </c>
      <c r="O21" s="84">
        <v>4</v>
      </c>
      <c r="P21" s="84">
        <v>2</v>
      </c>
      <c r="Q21" s="84">
        <v>32</v>
      </c>
      <c r="R21" s="84">
        <v>0</v>
      </c>
      <c r="S21" s="84">
        <v>9</v>
      </c>
      <c r="T21" s="84">
        <v>0</v>
      </c>
      <c r="U21" s="84">
        <v>6</v>
      </c>
      <c r="V21" s="84">
        <v>4</v>
      </c>
      <c r="W21" s="84">
        <v>35</v>
      </c>
    </row>
    <row r="22" spans="2:23" s="88" customFormat="1" ht="15.5" x14ac:dyDescent="0.35">
      <c r="B22" s="91">
        <v>44440</v>
      </c>
      <c r="C22" s="86">
        <v>0</v>
      </c>
      <c r="D22" s="86">
        <v>2</v>
      </c>
      <c r="E22" s="86">
        <v>1</v>
      </c>
      <c r="F22" s="86">
        <v>4</v>
      </c>
      <c r="G22" s="86">
        <v>11</v>
      </c>
      <c r="H22" s="86">
        <v>0</v>
      </c>
      <c r="I22" s="86">
        <v>12</v>
      </c>
      <c r="J22" s="86">
        <v>166</v>
      </c>
      <c r="K22" s="86">
        <v>29</v>
      </c>
      <c r="L22" s="86">
        <v>2</v>
      </c>
      <c r="M22" s="86">
        <v>10</v>
      </c>
      <c r="N22" s="86">
        <v>21</v>
      </c>
      <c r="O22" s="86">
        <v>5</v>
      </c>
      <c r="P22" s="86">
        <v>2</v>
      </c>
      <c r="Q22" s="86">
        <v>28</v>
      </c>
      <c r="R22" s="86">
        <v>0</v>
      </c>
      <c r="S22" s="86">
        <v>12</v>
      </c>
      <c r="T22" s="86">
        <v>0</v>
      </c>
      <c r="U22" s="86">
        <v>1</v>
      </c>
      <c r="V22" s="86">
        <v>3</v>
      </c>
      <c r="W22" s="86">
        <v>34</v>
      </c>
    </row>
    <row r="23" spans="2:23" s="88" customFormat="1" ht="15.5" x14ac:dyDescent="0.35">
      <c r="B23" s="87" t="s">
        <v>90</v>
      </c>
      <c r="C23" s="89">
        <f t="shared" ref="C23:W23" si="4">+SUM(C20:C22)</f>
        <v>4</v>
      </c>
      <c r="D23" s="89">
        <f t="shared" si="4"/>
        <v>7</v>
      </c>
      <c r="E23" s="89">
        <f t="shared" si="4"/>
        <v>2</v>
      </c>
      <c r="F23" s="89">
        <f t="shared" si="4"/>
        <v>10</v>
      </c>
      <c r="G23" s="89">
        <f t="shared" si="4"/>
        <v>38</v>
      </c>
      <c r="H23" s="89">
        <f t="shared" si="4"/>
        <v>2</v>
      </c>
      <c r="I23" s="89">
        <f t="shared" si="4"/>
        <v>50</v>
      </c>
      <c r="J23" s="89">
        <f t="shared" si="4"/>
        <v>558</v>
      </c>
      <c r="K23" s="89">
        <f t="shared" si="4"/>
        <v>80</v>
      </c>
      <c r="L23" s="89">
        <f t="shared" si="4"/>
        <v>3</v>
      </c>
      <c r="M23" s="89">
        <f t="shared" si="4"/>
        <v>31</v>
      </c>
      <c r="N23" s="89">
        <f t="shared" si="4"/>
        <v>66</v>
      </c>
      <c r="O23" s="89">
        <f t="shared" si="4"/>
        <v>12</v>
      </c>
      <c r="P23" s="89">
        <f t="shared" si="4"/>
        <v>6</v>
      </c>
      <c r="Q23" s="89">
        <f t="shared" si="4"/>
        <v>97</v>
      </c>
      <c r="R23" s="89">
        <f t="shared" si="4"/>
        <v>0</v>
      </c>
      <c r="S23" s="89">
        <f t="shared" si="4"/>
        <v>34</v>
      </c>
      <c r="T23" s="89">
        <f t="shared" si="4"/>
        <v>0</v>
      </c>
      <c r="U23" s="89">
        <f t="shared" si="4"/>
        <v>12</v>
      </c>
      <c r="V23" s="89">
        <f t="shared" si="4"/>
        <v>11</v>
      </c>
      <c r="W23" s="89">
        <f t="shared" si="4"/>
        <v>107</v>
      </c>
    </row>
    <row r="24" spans="2:23" s="88" customFormat="1" ht="15.5" x14ac:dyDescent="0.35">
      <c r="B24" s="91">
        <v>44470</v>
      </c>
      <c r="C24" s="84">
        <v>3</v>
      </c>
      <c r="D24" s="84">
        <v>0</v>
      </c>
      <c r="E24" s="84">
        <v>0</v>
      </c>
      <c r="F24" s="84">
        <v>9</v>
      </c>
      <c r="G24" s="84">
        <v>16</v>
      </c>
      <c r="H24" s="84">
        <v>0</v>
      </c>
      <c r="I24" s="84">
        <v>9</v>
      </c>
      <c r="J24" s="84">
        <v>162</v>
      </c>
      <c r="K24" s="84">
        <v>28</v>
      </c>
      <c r="L24" s="84">
        <v>0</v>
      </c>
      <c r="M24" s="84">
        <v>3</v>
      </c>
      <c r="N24" s="84">
        <v>16</v>
      </c>
      <c r="O24" s="84">
        <v>3</v>
      </c>
      <c r="P24" s="84">
        <v>0</v>
      </c>
      <c r="Q24" s="84">
        <v>19</v>
      </c>
      <c r="R24" s="84">
        <v>0</v>
      </c>
      <c r="S24" s="84">
        <v>9</v>
      </c>
      <c r="T24" s="84">
        <v>0</v>
      </c>
      <c r="U24" s="84">
        <v>3</v>
      </c>
      <c r="V24" s="84">
        <v>0</v>
      </c>
      <c r="W24" s="84">
        <v>28</v>
      </c>
    </row>
    <row r="25" spans="2:23" s="88" customFormat="1" ht="15.5" x14ac:dyDescent="0.35">
      <c r="B25" s="91">
        <v>44501</v>
      </c>
      <c r="C25" s="84">
        <v>3</v>
      </c>
      <c r="D25" s="84">
        <v>1</v>
      </c>
      <c r="E25" s="84">
        <v>5</v>
      </c>
      <c r="F25" s="84">
        <v>9</v>
      </c>
      <c r="G25" s="84">
        <v>15</v>
      </c>
      <c r="H25" s="84">
        <v>0</v>
      </c>
      <c r="I25" s="84">
        <v>15</v>
      </c>
      <c r="J25" s="84">
        <v>169</v>
      </c>
      <c r="K25" s="84">
        <v>27</v>
      </c>
      <c r="L25" s="84">
        <v>0</v>
      </c>
      <c r="M25" s="84">
        <v>19</v>
      </c>
      <c r="N25" s="84">
        <v>22</v>
      </c>
      <c r="O25" s="84">
        <v>6</v>
      </c>
      <c r="P25" s="84">
        <v>0</v>
      </c>
      <c r="Q25" s="84">
        <v>19</v>
      </c>
      <c r="R25" s="84">
        <v>1</v>
      </c>
      <c r="S25" s="84">
        <v>3</v>
      </c>
      <c r="T25" s="84">
        <v>0</v>
      </c>
      <c r="U25" s="84">
        <v>2</v>
      </c>
      <c r="V25" s="84">
        <v>0</v>
      </c>
      <c r="W25" s="84">
        <v>55</v>
      </c>
    </row>
    <row r="26" spans="2:23" s="88" customFormat="1" ht="15.5" x14ac:dyDescent="0.35">
      <c r="B26" s="91">
        <v>44531</v>
      </c>
      <c r="C26" s="84">
        <v>3</v>
      </c>
      <c r="D26" s="84">
        <v>0</v>
      </c>
      <c r="E26" s="84">
        <v>4</v>
      </c>
      <c r="F26" s="84">
        <v>7</v>
      </c>
      <c r="G26" s="84">
        <v>10</v>
      </c>
      <c r="H26" s="84">
        <v>1</v>
      </c>
      <c r="I26" s="84">
        <v>10</v>
      </c>
      <c r="J26" s="84">
        <v>158</v>
      </c>
      <c r="K26" s="84">
        <v>21</v>
      </c>
      <c r="L26" s="84">
        <v>0</v>
      </c>
      <c r="M26" s="84">
        <v>15</v>
      </c>
      <c r="N26" s="84">
        <v>25</v>
      </c>
      <c r="O26" s="84">
        <v>0</v>
      </c>
      <c r="P26" s="84">
        <v>1</v>
      </c>
      <c r="Q26" s="84">
        <v>16</v>
      </c>
      <c r="R26" s="84">
        <v>0</v>
      </c>
      <c r="S26" s="84">
        <v>5</v>
      </c>
      <c r="T26" s="84">
        <v>0</v>
      </c>
      <c r="U26" s="84">
        <v>9</v>
      </c>
      <c r="V26" s="84">
        <v>5</v>
      </c>
      <c r="W26" s="84">
        <v>51</v>
      </c>
    </row>
    <row r="27" spans="2:23" s="88" customFormat="1" ht="15.5" x14ac:dyDescent="0.35">
      <c r="B27" s="87" t="s">
        <v>91</v>
      </c>
      <c r="C27" s="89">
        <f t="shared" ref="C27:W27" si="5">+SUM(C24:C26)</f>
        <v>9</v>
      </c>
      <c r="D27" s="89">
        <f t="shared" si="5"/>
        <v>1</v>
      </c>
      <c r="E27" s="89">
        <f t="shared" si="5"/>
        <v>9</v>
      </c>
      <c r="F27" s="89">
        <f t="shared" si="5"/>
        <v>25</v>
      </c>
      <c r="G27" s="89">
        <f t="shared" si="5"/>
        <v>41</v>
      </c>
      <c r="H27" s="89">
        <f t="shared" si="5"/>
        <v>1</v>
      </c>
      <c r="I27" s="89">
        <f t="shared" si="5"/>
        <v>34</v>
      </c>
      <c r="J27" s="89">
        <f t="shared" si="5"/>
        <v>489</v>
      </c>
      <c r="K27" s="89">
        <f t="shared" si="5"/>
        <v>76</v>
      </c>
      <c r="L27" s="89">
        <f t="shared" si="5"/>
        <v>0</v>
      </c>
      <c r="M27" s="89">
        <f t="shared" si="5"/>
        <v>37</v>
      </c>
      <c r="N27" s="89">
        <f t="shared" si="5"/>
        <v>63</v>
      </c>
      <c r="O27" s="89">
        <f t="shared" si="5"/>
        <v>9</v>
      </c>
      <c r="P27" s="89">
        <f t="shared" si="5"/>
        <v>1</v>
      </c>
      <c r="Q27" s="89">
        <f t="shared" si="5"/>
        <v>54</v>
      </c>
      <c r="R27" s="89">
        <f t="shared" si="5"/>
        <v>1</v>
      </c>
      <c r="S27" s="89">
        <f t="shared" si="5"/>
        <v>17</v>
      </c>
      <c r="T27" s="89">
        <f t="shared" si="5"/>
        <v>0</v>
      </c>
      <c r="U27" s="89">
        <f t="shared" si="5"/>
        <v>14</v>
      </c>
      <c r="V27" s="89">
        <f t="shared" si="5"/>
        <v>5</v>
      </c>
      <c r="W27" s="89">
        <f t="shared" si="5"/>
        <v>134</v>
      </c>
    </row>
    <row r="28" spans="2:23" s="88" customFormat="1" ht="15.5" x14ac:dyDescent="0.35">
      <c r="B28" s="91">
        <v>44562</v>
      </c>
      <c r="C28" s="84">
        <v>3</v>
      </c>
      <c r="D28" s="84">
        <v>1</v>
      </c>
      <c r="E28" s="84">
        <v>5</v>
      </c>
      <c r="F28" s="84">
        <v>11</v>
      </c>
      <c r="G28" s="84">
        <v>19</v>
      </c>
      <c r="H28" s="84">
        <v>0</v>
      </c>
      <c r="I28" s="84">
        <v>12</v>
      </c>
      <c r="J28" s="84">
        <v>191</v>
      </c>
      <c r="K28" s="84">
        <v>12</v>
      </c>
      <c r="L28" s="84">
        <v>1</v>
      </c>
      <c r="M28" s="84">
        <v>9</v>
      </c>
      <c r="N28" s="84">
        <v>10</v>
      </c>
      <c r="O28" s="84">
        <v>1</v>
      </c>
      <c r="P28" s="84">
        <v>6</v>
      </c>
      <c r="Q28" s="84">
        <v>24</v>
      </c>
      <c r="R28" s="84">
        <v>0</v>
      </c>
      <c r="S28" s="84">
        <v>2</v>
      </c>
      <c r="T28" s="84">
        <v>0</v>
      </c>
      <c r="U28" s="84">
        <v>20</v>
      </c>
      <c r="V28" s="84">
        <v>1</v>
      </c>
      <c r="W28" s="84">
        <v>53</v>
      </c>
    </row>
    <row r="29" spans="2:23" s="88" customFormat="1" ht="15.5" x14ac:dyDescent="0.35">
      <c r="B29" s="91">
        <v>44593</v>
      </c>
      <c r="C29" s="84">
        <v>5</v>
      </c>
      <c r="D29" s="84">
        <v>6</v>
      </c>
      <c r="E29" s="84">
        <v>2</v>
      </c>
      <c r="F29" s="84">
        <v>11</v>
      </c>
      <c r="G29" s="84">
        <v>16</v>
      </c>
      <c r="H29" s="84">
        <v>0</v>
      </c>
      <c r="I29" s="84">
        <v>9</v>
      </c>
      <c r="J29" s="84">
        <v>178</v>
      </c>
      <c r="K29" s="84">
        <v>19</v>
      </c>
      <c r="L29" s="84">
        <v>1</v>
      </c>
      <c r="M29" s="84">
        <v>10</v>
      </c>
      <c r="N29" s="84">
        <v>22</v>
      </c>
      <c r="O29" s="84">
        <v>9</v>
      </c>
      <c r="P29" s="84">
        <v>4</v>
      </c>
      <c r="Q29" s="84">
        <v>30</v>
      </c>
      <c r="R29" s="84">
        <v>0</v>
      </c>
      <c r="S29" s="84">
        <v>2</v>
      </c>
      <c r="T29" s="84">
        <v>0</v>
      </c>
      <c r="U29" s="84">
        <v>20</v>
      </c>
      <c r="V29" s="84">
        <v>9</v>
      </c>
      <c r="W29" s="84">
        <v>77</v>
      </c>
    </row>
    <row r="30" spans="2:23" s="88" customFormat="1" ht="15.5" x14ac:dyDescent="0.35">
      <c r="B30" s="91">
        <v>44621</v>
      </c>
      <c r="C30" s="84">
        <v>4</v>
      </c>
      <c r="D30" s="84">
        <v>2</v>
      </c>
      <c r="E30" s="84">
        <v>4</v>
      </c>
      <c r="F30" s="84">
        <v>10</v>
      </c>
      <c r="G30" s="84">
        <v>17</v>
      </c>
      <c r="H30" s="84">
        <v>0</v>
      </c>
      <c r="I30" s="84">
        <v>9</v>
      </c>
      <c r="J30" s="84">
        <v>183</v>
      </c>
      <c r="K30" s="84">
        <v>15</v>
      </c>
      <c r="L30" s="84">
        <v>0</v>
      </c>
      <c r="M30" s="84">
        <v>18</v>
      </c>
      <c r="N30" s="84">
        <v>16</v>
      </c>
      <c r="O30" s="84">
        <v>8</v>
      </c>
      <c r="P30" s="84">
        <v>0</v>
      </c>
      <c r="Q30" s="84">
        <v>32</v>
      </c>
      <c r="R30" s="84">
        <v>0</v>
      </c>
      <c r="S30" s="84">
        <v>6</v>
      </c>
      <c r="T30" s="84">
        <v>0</v>
      </c>
      <c r="U30" s="84">
        <v>37</v>
      </c>
      <c r="V30" s="84">
        <v>4</v>
      </c>
      <c r="W30" s="84">
        <v>99</v>
      </c>
    </row>
    <row r="31" spans="2:23" s="88" customFormat="1" ht="15.5" x14ac:dyDescent="0.35">
      <c r="B31" s="87" t="s">
        <v>92</v>
      </c>
      <c r="C31" s="89">
        <f t="shared" ref="C31:W31" si="6">+SUM(C28:C30)</f>
        <v>12</v>
      </c>
      <c r="D31" s="89">
        <f t="shared" si="6"/>
        <v>9</v>
      </c>
      <c r="E31" s="89">
        <f t="shared" si="6"/>
        <v>11</v>
      </c>
      <c r="F31" s="89">
        <f t="shared" si="6"/>
        <v>32</v>
      </c>
      <c r="G31" s="89">
        <f t="shared" si="6"/>
        <v>52</v>
      </c>
      <c r="H31" s="89">
        <f t="shared" si="6"/>
        <v>0</v>
      </c>
      <c r="I31" s="89">
        <f t="shared" si="6"/>
        <v>30</v>
      </c>
      <c r="J31" s="89">
        <f t="shared" si="6"/>
        <v>552</v>
      </c>
      <c r="K31" s="89">
        <f t="shared" si="6"/>
        <v>46</v>
      </c>
      <c r="L31" s="89">
        <f t="shared" si="6"/>
        <v>2</v>
      </c>
      <c r="M31" s="89">
        <f t="shared" si="6"/>
        <v>37</v>
      </c>
      <c r="N31" s="89">
        <f t="shared" si="6"/>
        <v>48</v>
      </c>
      <c r="O31" s="89">
        <f t="shared" si="6"/>
        <v>18</v>
      </c>
      <c r="P31" s="89">
        <f t="shared" si="6"/>
        <v>10</v>
      </c>
      <c r="Q31" s="89">
        <f t="shared" si="6"/>
        <v>86</v>
      </c>
      <c r="R31" s="89">
        <f t="shared" si="6"/>
        <v>0</v>
      </c>
      <c r="S31" s="89">
        <f t="shared" si="6"/>
        <v>10</v>
      </c>
      <c r="T31" s="89">
        <f t="shared" si="6"/>
        <v>0</v>
      </c>
      <c r="U31" s="89">
        <f t="shared" si="6"/>
        <v>77</v>
      </c>
      <c r="V31" s="89">
        <f t="shared" si="6"/>
        <v>14</v>
      </c>
      <c r="W31" s="89">
        <f t="shared" si="6"/>
        <v>229</v>
      </c>
    </row>
    <row r="32" spans="2:23" s="88" customFormat="1" ht="15.5" x14ac:dyDescent="0.35">
      <c r="B32" s="92">
        <v>44652</v>
      </c>
      <c r="C32" s="86">
        <v>4</v>
      </c>
      <c r="D32" s="86">
        <v>0</v>
      </c>
      <c r="E32" s="86">
        <v>1</v>
      </c>
      <c r="F32" s="86">
        <v>4</v>
      </c>
      <c r="G32" s="86">
        <v>21</v>
      </c>
      <c r="H32" s="86">
        <v>0</v>
      </c>
      <c r="I32" s="86">
        <v>6</v>
      </c>
      <c r="J32" s="86">
        <v>195</v>
      </c>
      <c r="K32" s="86">
        <v>10</v>
      </c>
      <c r="L32" s="86">
        <v>0</v>
      </c>
      <c r="M32" s="86">
        <v>14</v>
      </c>
      <c r="N32" s="86">
        <v>22</v>
      </c>
      <c r="O32" s="86">
        <v>9</v>
      </c>
      <c r="P32" s="86">
        <v>1</v>
      </c>
      <c r="Q32" s="86">
        <v>27</v>
      </c>
      <c r="R32" s="86">
        <v>0</v>
      </c>
      <c r="S32" s="86">
        <v>1</v>
      </c>
      <c r="T32" s="86">
        <v>0</v>
      </c>
      <c r="U32" s="86">
        <v>16</v>
      </c>
      <c r="V32" s="86">
        <v>15</v>
      </c>
      <c r="W32" s="86">
        <v>76</v>
      </c>
    </row>
    <row r="33" spans="1:23" s="88" customFormat="1" ht="15.5" x14ac:dyDescent="0.35">
      <c r="B33" s="92">
        <v>44682</v>
      </c>
      <c r="C33" s="86">
        <v>3</v>
      </c>
      <c r="D33" s="86">
        <v>1</v>
      </c>
      <c r="E33" s="86">
        <v>7</v>
      </c>
      <c r="F33" s="86">
        <v>14</v>
      </c>
      <c r="G33" s="86">
        <v>23</v>
      </c>
      <c r="H33" s="86">
        <v>1</v>
      </c>
      <c r="I33" s="86">
        <v>4</v>
      </c>
      <c r="J33" s="86">
        <v>172</v>
      </c>
      <c r="K33" s="86">
        <v>13</v>
      </c>
      <c r="L33" s="86">
        <v>1</v>
      </c>
      <c r="M33" s="86">
        <v>13</v>
      </c>
      <c r="N33" s="86">
        <v>11</v>
      </c>
      <c r="O33" s="86">
        <v>4</v>
      </c>
      <c r="P33" s="86">
        <v>1</v>
      </c>
      <c r="Q33" s="86">
        <v>20</v>
      </c>
      <c r="R33" s="86">
        <v>0</v>
      </c>
      <c r="S33" s="86">
        <v>6</v>
      </c>
      <c r="T33" s="86">
        <v>0</v>
      </c>
      <c r="U33" s="86">
        <v>24</v>
      </c>
      <c r="V33" s="86">
        <v>4</v>
      </c>
      <c r="W33" s="86">
        <v>92</v>
      </c>
    </row>
    <row r="34" spans="1:23" s="88" customFormat="1" ht="15.5" x14ac:dyDescent="0.35">
      <c r="B34" s="92">
        <v>44713</v>
      </c>
      <c r="C34" s="86">
        <v>3</v>
      </c>
      <c r="D34" s="86">
        <v>0</v>
      </c>
      <c r="E34" s="86">
        <v>6</v>
      </c>
      <c r="F34" s="86">
        <v>10</v>
      </c>
      <c r="G34" s="86">
        <v>19</v>
      </c>
      <c r="H34" s="86">
        <v>0</v>
      </c>
      <c r="I34" s="86">
        <v>8</v>
      </c>
      <c r="J34" s="86">
        <v>126</v>
      </c>
      <c r="K34" s="86">
        <v>12</v>
      </c>
      <c r="L34" s="86">
        <v>1</v>
      </c>
      <c r="M34" s="86">
        <v>9</v>
      </c>
      <c r="N34" s="86">
        <v>18</v>
      </c>
      <c r="O34" s="86">
        <v>2</v>
      </c>
      <c r="P34" s="86">
        <v>3</v>
      </c>
      <c r="Q34" s="86">
        <v>32</v>
      </c>
      <c r="R34" s="86">
        <v>0</v>
      </c>
      <c r="S34" s="86">
        <v>3</v>
      </c>
      <c r="T34" s="86">
        <v>0</v>
      </c>
      <c r="U34" s="86">
        <v>24</v>
      </c>
      <c r="V34" s="86">
        <v>5</v>
      </c>
      <c r="W34" s="86">
        <v>92</v>
      </c>
    </row>
    <row r="35" spans="1:23" s="88" customFormat="1" ht="15.5" x14ac:dyDescent="0.35">
      <c r="B35" s="87" t="s">
        <v>93</v>
      </c>
      <c r="C35" s="89">
        <f t="shared" ref="C35:W35" si="7">+SUM(C32:C34)</f>
        <v>10</v>
      </c>
      <c r="D35" s="89">
        <f t="shared" si="7"/>
        <v>1</v>
      </c>
      <c r="E35" s="89">
        <f t="shared" si="7"/>
        <v>14</v>
      </c>
      <c r="F35" s="89">
        <f t="shared" si="7"/>
        <v>28</v>
      </c>
      <c r="G35" s="89">
        <f t="shared" si="7"/>
        <v>63</v>
      </c>
      <c r="H35" s="89">
        <f t="shared" si="7"/>
        <v>1</v>
      </c>
      <c r="I35" s="89">
        <f t="shared" si="7"/>
        <v>18</v>
      </c>
      <c r="J35" s="89">
        <f t="shared" si="7"/>
        <v>493</v>
      </c>
      <c r="K35" s="89">
        <f t="shared" si="7"/>
        <v>35</v>
      </c>
      <c r="L35" s="89">
        <f t="shared" si="7"/>
        <v>2</v>
      </c>
      <c r="M35" s="89">
        <f t="shared" si="7"/>
        <v>36</v>
      </c>
      <c r="N35" s="89">
        <f t="shared" si="7"/>
        <v>51</v>
      </c>
      <c r="O35" s="89">
        <f t="shared" si="7"/>
        <v>15</v>
      </c>
      <c r="P35" s="89">
        <f t="shared" si="7"/>
        <v>5</v>
      </c>
      <c r="Q35" s="89">
        <f t="shared" si="7"/>
        <v>79</v>
      </c>
      <c r="R35" s="89">
        <f t="shared" si="7"/>
        <v>0</v>
      </c>
      <c r="S35" s="89">
        <f t="shared" si="7"/>
        <v>10</v>
      </c>
      <c r="T35" s="89">
        <f t="shared" si="7"/>
        <v>0</v>
      </c>
      <c r="U35" s="89">
        <f t="shared" si="7"/>
        <v>64</v>
      </c>
      <c r="V35" s="89">
        <f t="shared" si="7"/>
        <v>24</v>
      </c>
      <c r="W35" s="89">
        <f t="shared" si="7"/>
        <v>260</v>
      </c>
    </row>
    <row r="36" spans="1:23" s="88" customFormat="1" ht="15.5" x14ac:dyDescent="0.35">
      <c r="B36" s="91">
        <v>44743</v>
      </c>
      <c r="C36" s="86">
        <v>2</v>
      </c>
      <c r="D36" s="86">
        <v>0</v>
      </c>
      <c r="E36" s="86">
        <v>10</v>
      </c>
      <c r="F36" s="86">
        <v>5</v>
      </c>
      <c r="G36" s="86">
        <v>22</v>
      </c>
      <c r="H36" s="86">
        <v>2</v>
      </c>
      <c r="I36" s="86">
        <v>6</v>
      </c>
      <c r="J36" s="86">
        <v>184</v>
      </c>
      <c r="K36" s="86">
        <v>12</v>
      </c>
      <c r="L36" s="86">
        <v>1</v>
      </c>
      <c r="M36" s="86">
        <v>14</v>
      </c>
      <c r="N36" s="86">
        <v>19</v>
      </c>
      <c r="O36" s="86">
        <v>2</v>
      </c>
      <c r="P36" s="86">
        <v>2</v>
      </c>
      <c r="Q36" s="86">
        <v>31</v>
      </c>
      <c r="R36" s="86">
        <v>0</v>
      </c>
      <c r="S36" s="86">
        <v>4</v>
      </c>
      <c r="T36" s="86">
        <v>0</v>
      </c>
      <c r="U36" s="86">
        <v>18</v>
      </c>
      <c r="V36" s="86">
        <v>7</v>
      </c>
      <c r="W36" s="86">
        <v>95</v>
      </c>
    </row>
    <row r="37" spans="1:23" s="88" customFormat="1" ht="15.5" x14ac:dyDescent="0.35">
      <c r="B37" s="91">
        <v>44774</v>
      </c>
      <c r="C37" s="86">
        <v>1</v>
      </c>
      <c r="D37" s="86">
        <v>2</v>
      </c>
      <c r="E37" s="86">
        <v>11</v>
      </c>
      <c r="F37" s="86">
        <v>12</v>
      </c>
      <c r="G37" s="86">
        <v>15</v>
      </c>
      <c r="H37" s="86">
        <v>1</v>
      </c>
      <c r="I37" s="86">
        <v>22</v>
      </c>
      <c r="J37" s="86">
        <v>170</v>
      </c>
      <c r="K37" s="86">
        <v>14</v>
      </c>
      <c r="L37" s="86">
        <v>2</v>
      </c>
      <c r="M37" s="86">
        <v>15</v>
      </c>
      <c r="N37" s="86">
        <v>23</v>
      </c>
      <c r="O37" s="86">
        <v>2</v>
      </c>
      <c r="P37" s="86">
        <v>1</v>
      </c>
      <c r="Q37" s="86">
        <v>30</v>
      </c>
      <c r="R37" s="86">
        <v>0</v>
      </c>
      <c r="S37" s="86">
        <v>16</v>
      </c>
      <c r="T37" s="86">
        <v>0</v>
      </c>
      <c r="U37" s="86">
        <v>40</v>
      </c>
      <c r="V37" s="86">
        <v>3</v>
      </c>
      <c r="W37" s="86">
        <v>122</v>
      </c>
    </row>
    <row r="38" spans="1:23" s="88" customFormat="1" ht="15.5" x14ac:dyDescent="0.35">
      <c r="B38" s="91">
        <v>44805</v>
      </c>
      <c r="C38" s="86">
        <v>3</v>
      </c>
      <c r="D38" s="86">
        <v>2</v>
      </c>
      <c r="E38" s="86">
        <v>3</v>
      </c>
      <c r="F38" s="86">
        <v>4</v>
      </c>
      <c r="G38" s="86">
        <v>17</v>
      </c>
      <c r="H38" s="86">
        <v>1</v>
      </c>
      <c r="I38" s="86">
        <v>27</v>
      </c>
      <c r="J38" s="86">
        <v>141</v>
      </c>
      <c r="K38" s="86">
        <v>14</v>
      </c>
      <c r="L38" s="86">
        <v>3</v>
      </c>
      <c r="M38" s="86">
        <v>12</v>
      </c>
      <c r="N38" s="86">
        <v>17</v>
      </c>
      <c r="O38" s="86">
        <v>0</v>
      </c>
      <c r="P38" s="86">
        <v>7</v>
      </c>
      <c r="Q38" s="86">
        <v>16</v>
      </c>
      <c r="R38" s="86">
        <v>1</v>
      </c>
      <c r="S38" s="86">
        <v>9</v>
      </c>
      <c r="T38" s="86">
        <v>0</v>
      </c>
      <c r="U38" s="86">
        <v>33</v>
      </c>
      <c r="V38" s="86">
        <v>3</v>
      </c>
      <c r="W38" s="86">
        <v>105</v>
      </c>
    </row>
    <row r="39" spans="1:23" s="88" customFormat="1" ht="15.5" x14ac:dyDescent="0.35">
      <c r="B39" s="87" t="s">
        <v>93</v>
      </c>
      <c r="C39" s="89">
        <f t="shared" ref="C39:W39" si="8">+SUM(C28:C30)</f>
        <v>12</v>
      </c>
      <c r="D39" s="89">
        <f t="shared" si="8"/>
        <v>9</v>
      </c>
      <c r="E39" s="89">
        <f t="shared" si="8"/>
        <v>11</v>
      </c>
      <c r="F39" s="89">
        <f t="shared" si="8"/>
        <v>32</v>
      </c>
      <c r="G39" s="89">
        <f t="shared" si="8"/>
        <v>52</v>
      </c>
      <c r="H39" s="89">
        <f t="shared" si="8"/>
        <v>0</v>
      </c>
      <c r="I39" s="89">
        <f t="shared" si="8"/>
        <v>30</v>
      </c>
      <c r="J39" s="89">
        <f t="shared" si="8"/>
        <v>552</v>
      </c>
      <c r="K39" s="89">
        <f t="shared" si="8"/>
        <v>46</v>
      </c>
      <c r="L39" s="89">
        <f t="shared" si="8"/>
        <v>2</v>
      </c>
      <c r="M39" s="89">
        <f t="shared" si="8"/>
        <v>37</v>
      </c>
      <c r="N39" s="89">
        <f t="shared" si="8"/>
        <v>48</v>
      </c>
      <c r="O39" s="89">
        <f t="shared" si="8"/>
        <v>18</v>
      </c>
      <c r="P39" s="89">
        <f t="shared" si="8"/>
        <v>10</v>
      </c>
      <c r="Q39" s="89">
        <f t="shared" si="8"/>
        <v>86</v>
      </c>
      <c r="R39" s="89">
        <f t="shared" si="8"/>
        <v>0</v>
      </c>
      <c r="S39" s="89">
        <f t="shared" si="8"/>
        <v>10</v>
      </c>
      <c r="T39" s="89">
        <f t="shared" si="8"/>
        <v>0</v>
      </c>
      <c r="U39" s="89">
        <f t="shared" si="8"/>
        <v>77</v>
      </c>
      <c r="V39" s="89">
        <f t="shared" si="8"/>
        <v>14</v>
      </c>
      <c r="W39" s="89">
        <f t="shared" si="8"/>
        <v>229</v>
      </c>
    </row>
    <row r="40" spans="1:23" s="88" customFormat="1" ht="15.5" x14ac:dyDescent="0.35">
      <c r="B40" s="91">
        <v>44835</v>
      </c>
      <c r="C40" s="184">
        <v>1</v>
      </c>
      <c r="D40" s="184">
        <v>1</v>
      </c>
      <c r="E40" s="184">
        <v>7</v>
      </c>
      <c r="F40" s="184">
        <v>10</v>
      </c>
      <c r="G40" s="184">
        <v>19</v>
      </c>
      <c r="H40" s="184">
        <v>1</v>
      </c>
      <c r="I40" s="184">
        <v>25</v>
      </c>
      <c r="J40" s="184">
        <v>154</v>
      </c>
      <c r="K40" s="184">
        <v>16</v>
      </c>
      <c r="L40" s="184">
        <v>1</v>
      </c>
      <c r="M40" s="184">
        <v>9</v>
      </c>
      <c r="N40" s="184">
        <v>16</v>
      </c>
      <c r="O40" s="184">
        <v>0</v>
      </c>
      <c r="P40" s="184">
        <v>4</v>
      </c>
      <c r="Q40" s="184">
        <v>22</v>
      </c>
      <c r="R40" s="184">
        <v>0</v>
      </c>
      <c r="S40" s="184">
        <v>9</v>
      </c>
      <c r="T40" s="184">
        <v>0</v>
      </c>
      <c r="U40" s="184">
        <v>44</v>
      </c>
      <c r="V40" s="184">
        <v>2</v>
      </c>
      <c r="W40" s="184">
        <v>115</v>
      </c>
    </row>
    <row r="41" spans="1:23" s="88" customFormat="1" ht="15.5" x14ac:dyDescent="0.35">
      <c r="A41"/>
      <c r="B41" s="91">
        <v>44866</v>
      </c>
      <c r="C41" s="184">
        <v>4</v>
      </c>
      <c r="D41" s="184">
        <v>1</v>
      </c>
      <c r="E41" s="184">
        <v>6</v>
      </c>
      <c r="F41" s="184">
        <v>19</v>
      </c>
      <c r="G41" s="184">
        <v>16</v>
      </c>
      <c r="H41" s="184">
        <v>3</v>
      </c>
      <c r="I41" s="184">
        <v>18</v>
      </c>
      <c r="J41" s="184">
        <v>140</v>
      </c>
      <c r="K41" s="184">
        <v>11</v>
      </c>
      <c r="L41" s="184">
        <v>0</v>
      </c>
      <c r="M41" s="184">
        <v>16</v>
      </c>
      <c r="N41" s="184">
        <v>13</v>
      </c>
      <c r="O41" s="184">
        <v>1</v>
      </c>
      <c r="P41" s="184">
        <v>6</v>
      </c>
      <c r="Q41" s="184">
        <v>19</v>
      </c>
      <c r="R41" s="184">
        <v>1</v>
      </c>
      <c r="S41" s="184">
        <v>8</v>
      </c>
      <c r="T41" s="184">
        <v>0</v>
      </c>
      <c r="U41" s="184">
        <v>41</v>
      </c>
      <c r="V41" s="184">
        <v>1</v>
      </c>
      <c r="W41" s="184">
        <v>109</v>
      </c>
    </row>
    <row r="42" spans="1:23" s="88" customFormat="1" ht="15.5" x14ac:dyDescent="0.35">
      <c r="A42"/>
      <c r="B42" s="91">
        <v>44896</v>
      </c>
      <c r="C42" s="184">
        <v>6</v>
      </c>
      <c r="D42" s="184">
        <v>2</v>
      </c>
      <c r="E42" s="184">
        <v>9</v>
      </c>
      <c r="F42" s="184">
        <v>7</v>
      </c>
      <c r="G42" s="184">
        <v>21</v>
      </c>
      <c r="H42" s="184">
        <v>3</v>
      </c>
      <c r="I42" s="184">
        <v>16</v>
      </c>
      <c r="J42" s="184">
        <v>102</v>
      </c>
      <c r="K42" s="184">
        <v>13</v>
      </c>
      <c r="L42" s="184">
        <v>3</v>
      </c>
      <c r="M42" s="184">
        <v>23</v>
      </c>
      <c r="N42" s="184">
        <v>16</v>
      </c>
      <c r="O42" s="184">
        <v>0</v>
      </c>
      <c r="P42" s="184">
        <v>5</v>
      </c>
      <c r="Q42" s="184">
        <v>15</v>
      </c>
      <c r="R42" s="184">
        <v>3</v>
      </c>
      <c r="S42" s="184">
        <v>8</v>
      </c>
      <c r="T42" s="184">
        <v>0</v>
      </c>
      <c r="U42" s="184">
        <v>40</v>
      </c>
      <c r="V42" s="184">
        <v>3</v>
      </c>
      <c r="W42" s="184">
        <v>111</v>
      </c>
    </row>
    <row r="43" spans="1:23" s="88" customFormat="1" ht="15.5" x14ac:dyDescent="0.35">
      <c r="A43"/>
      <c r="B43" s="185" t="s">
        <v>95</v>
      </c>
      <c r="C43" s="186">
        <f t="shared" ref="C43:T43" si="9">+SUM(C40:C42)</f>
        <v>11</v>
      </c>
      <c r="D43" s="186">
        <f t="shared" si="9"/>
        <v>4</v>
      </c>
      <c r="E43" s="186">
        <f t="shared" si="9"/>
        <v>22</v>
      </c>
      <c r="F43" s="186">
        <f t="shared" si="9"/>
        <v>36</v>
      </c>
      <c r="G43" s="186">
        <f t="shared" si="9"/>
        <v>56</v>
      </c>
      <c r="H43" s="186">
        <f t="shared" si="9"/>
        <v>7</v>
      </c>
      <c r="I43" s="186">
        <f t="shared" si="9"/>
        <v>59</v>
      </c>
      <c r="J43" s="186">
        <f t="shared" si="9"/>
        <v>396</v>
      </c>
      <c r="K43" s="186">
        <f t="shared" si="9"/>
        <v>40</v>
      </c>
      <c r="L43" s="186">
        <f t="shared" si="9"/>
        <v>4</v>
      </c>
      <c r="M43" s="186">
        <f t="shared" si="9"/>
        <v>48</v>
      </c>
      <c r="N43" s="186">
        <f t="shared" si="9"/>
        <v>45</v>
      </c>
      <c r="O43" s="186">
        <f t="shared" si="9"/>
        <v>1</v>
      </c>
      <c r="P43" s="186">
        <f t="shared" si="9"/>
        <v>15</v>
      </c>
      <c r="Q43" s="186">
        <f t="shared" si="9"/>
        <v>56</v>
      </c>
      <c r="R43" s="186">
        <f t="shared" si="9"/>
        <v>4</v>
      </c>
      <c r="S43" s="186">
        <f t="shared" si="9"/>
        <v>25</v>
      </c>
      <c r="T43" s="186">
        <f t="shared" si="9"/>
        <v>0</v>
      </c>
      <c r="U43" s="187">
        <f>SUM(U40:U42)</f>
        <v>125</v>
      </c>
      <c r="V43" s="187">
        <f>SUM(V40:V42)</f>
        <v>6</v>
      </c>
      <c r="W43" s="187">
        <f>SUM(W40:W42)</f>
        <v>335</v>
      </c>
    </row>
    <row r="44" spans="1:23" s="88" customFormat="1" ht="15.5" x14ac:dyDescent="0.35">
      <c r="A44" s="188"/>
      <c r="B44" s="189">
        <v>44927</v>
      </c>
      <c r="C44" s="184">
        <v>1</v>
      </c>
      <c r="D44" s="184">
        <v>5</v>
      </c>
      <c r="E44" s="184">
        <v>8</v>
      </c>
      <c r="F44" s="184">
        <v>10</v>
      </c>
      <c r="G44" s="184">
        <v>19</v>
      </c>
      <c r="H44" s="184">
        <v>3</v>
      </c>
      <c r="I44" s="184">
        <v>15</v>
      </c>
      <c r="J44" s="184">
        <v>117</v>
      </c>
      <c r="K44" s="184">
        <v>12</v>
      </c>
      <c r="L44" s="184">
        <v>5</v>
      </c>
      <c r="M44" s="184">
        <v>23</v>
      </c>
      <c r="N44" s="184">
        <v>11</v>
      </c>
      <c r="O44" s="184">
        <v>1</v>
      </c>
      <c r="P44" s="184">
        <v>4</v>
      </c>
      <c r="Q44" s="184">
        <v>22</v>
      </c>
      <c r="R44" s="184">
        <v>2</v>
      </c>
      <c r="S44" s="184">
        <v>12</v>
      </c>
      <c r="T44" s="184">
        <v>0</v>
      </c>
      <c r="U44" s="184">
        <v>34</v>
      </c>
      <c r="V44" s="184">
        <v>2</v>
      </c>
      <c r="W44" s="184">
        <v>219</v>
      </c>
    </row>
    <row r="45" spans="1:23" ht="15.5" x14ac:dyDescent="0.35">
      <c r="B45" s="91">
        <v>44958</v>
      </c>
      <c r="C45" s="184">
        <v>3</v>
      </c>
      <c r="D45" s="184">
        <v>2</v>
      </c>
      <c r="E45" s="184">
        <v>9</v>
      </c>
      <c r="F45" s="184">
        <v>5</v>
      </c>
      <c r="G45" s="184">
        <v>20</v>
      </c>
      <c r="H45" s="184">
        <v>3</v>
      </c>
      <c r="I45" s="184">
        <v>26</v>
      </c>
      <c r="J45" s="184">
        <v>107</v>
      </c>
      <c r="K45" s="184">
        <v>15</v>
      </c>
      <c r="L45" s="184">
        <v>3</v>
      </c>
      <c r="M45" s="184">
        <v>23</v>
      </c>
      <c r="N45" s="184">
        <v>8</v>
      </c>
      <c r="O45" s="184">
        <v>0</v>
      </c>
      <c r="P45" s="184">
        <v>2</v>
      </c>
      <c r="Q45" s="184">
        <v>27</v>
      </c>
      <c r="R45" s="184">
        <v>2</v>
      </c>
      <c r="S45" s="184">
        <v>9</v>
      </c>
      <c r="T45" s="184">
        <v>0</v>
      </c>
      <c r="U45" s="184">
        <v>17</v>
      </c>
      <c r="V45" s="184">
        <v>4</v>
      </c>
      <c r="W45" s="184">
        <v>170</v>
      </c>
    </row>
    <row r="46" spans="1:23" ht="15.5" x14ac:dyDescent="0.35">
      <c r="B46" s="91">
        <v>44986</v>
      </c>
      <c r="C46" s="184">
        <v>3</v>
      </c>
      <c r="D46" s="184">
        <v>2</v>
      </c>
      <c r="E46" s="184">
        <v>10</v>
      </c>
      <c r="F46" s="184">
        <v>9</v>
      </c>
      <c r="G46" s="184">
        <v>27</v>
      </c>
      <c r="H46" s="184">
        <v>2</v>
      </c>
      <c r="I46" s="184">
        <v>24</v>
      </c>
      <c r="J46" s="184">
        <v>173</v>
      </c>
      <c r="K46" s="184">
        <v>15</v>
      </c>
      <c r="L46" s="184">
        <v>3</v>
      </c>
      <c r="M46" s="184">
        <v>23</v>
      </c>
      <c r="N46" s="184">
        <v>5</v>
      </c>
      <c r="O46" s="184">
        <v>1</v>
      </c>
      <c r="P46" s="184">
        <v>9</v>
      </c>
      <c r="Q46" s="184">
        <v>24</v>
      </c>
      <c r="R46" s="184">
        <v>7</v>
      </c>
      <c r="S46" s="184">
        <v>14</v>
      </c>
      <c r="T46" s="184">
        <v>0</v>
      </c>
      <c r="U46" s="184">
        <v>51</v>
      </c>
      <c r="V46" s="184">
        <v>2</v>
      </c>
      <c r="W46" s="184">
        <v>98</v>
      </c>
    </row>
    <row r="47" spans="1:23" ht="15.5" x14ac:dyDescent="0.35">
      <c r="B47" s="185" t="s">
        <v>96</v>
      </c>
      <c r="C47" s="186">
        <f t="shared" ref="C47:T47" si="10">+SUM(C44:C46)</f>
        <v>7</v>
      </c>
      <c r="D47" s="186">
        <f t="shared" si="10"/>
        <v>9</v>
      </c>
      <c r="E47" s="186">
        <f t="shared" si="10"/>
        <v>27</v>
      </c>
      <c r="F47" s="186">
        <f t="shared" si="10"/>
        <v>24</v>
      </c>
      <c r="G47" s="186">
        <f t="shared" si="10"/>
        <v>66</v>
      </c>
      <c r="H47" s="186">
        <f t="shared" si="10"/>
        <v>8</v>
      </c>
      <c r="I47" s="186">
        <f t="shared" si="10"/>
        <v>65</v>
      </c>
      <c r="J47" s="186">
        <f t="shared" si="10"/>
        <v>397</v>
      </c>
      <c r="K47" s="186">
        <f t="shared" si="10"/>
        <v>42</v>
      </c>
      <c r="L47" s="186">
        <f t="shared" si="10"/>
        <v>11</v>
      </c>
      <c r="M47" s="186">
        <f t="shared" si="10"/>
        <v>69</v>
      </c>
      <c r="N47" s="186">
        <f t="shared" si="10"/>
        <v>24</v>
      </c>
      <c r="O47" s="186">
        <f t="shared" si="10"/>
        <v>2</v>
      </c>
      <c r="P47" s="186">
        <f t="shared" si="10"/>
        <v>15</v>
      </c>
      <c r="Q47" s="186">
        <f t="shared" si="10"/>
        <v>73</v>
      </c>
      <c r="R47" s="186">
        <f t="shared" si="10"/>
        <v>11</v>
      </c>
      <c r="S47" s="186">
        <f t="shared" si="10"/>
        <v>35</v>
      </c>
      <c r="T47" s="186">
        <f t="shared" si="10"/>
        <v>0</v>
      </c>
      <c r="U47" s="187">
        <f>SUM(U44:U46)</f>
        <v>102</v>
      </c>
      <c r="V47" s="187">
        <f>SUM(V44:V46)</f>
        <v>8</v>
      </c>
      <c r="W47" s="187">
        <f>SUM(W44:W46)</f>
        <v>487</v>
      </c>
    </row>
    <row r="48" spans="1:23" ht="15.5" x14ac:dyDescent="0.35">
      <c r="B48" s="91">
        <v>45017</v>
      </c>
      <c r="C48" s="184">
        <v>6</v>
      </c>
      <c r="D48" s="184">
        <v>1</v>
      </c>
      <c r="E48" s="184">
        <v>15</v>
      </c>
      <c r="F48" s="184">
        <v>9</v>
      </c>
      <c r="G48" s="184">
        <v>16</v>
      </c>
      <c r="H48" s="184">
        <v>4</v>
      </c>
      <c r="I48" s="184">
        <v>21</v>
      </c>
      <c r="J48" s="184">
        <v>101</v>
      </c>
      <c r="K48" s="184">
        <v>12</v>
      </c>
      <c r="L48" s="184">
        <v>6</v>
      </c>
      <c r="M48" s="184">
        <v>17</v>
      </c>
      <c r="N48" s="184">
        <v>9</v>
      </c>
      <c r="O48" s="184">
        <v>1</v>
      </c>
      <c r="P48" s="184">
        <v>6</v>
      </c>
      <c r="Q48" s="184">
        <v>26</v>
      </c>
      <c r="R48" s="184">
        <v>3</v>
      </c>
      <c r="S48" s="184">
        <v>9</v>
      </c>
      <c r="T48" s="184">
        <v>0</v>
      </c>
      <c r="U48" s="184">
        <v>33</v>
      </c>
      <c r="V48" s="184">
        <v>1</v>
      </c>
      <c r="W48" s="184">
        <v>74</v>
      </c>
    </row>
    <row r="49" spans="1:23" ht="15.5" x14ac:dyDescent="0.35">
      <c r="B49" s="91">
        <v>45047</v>
      </c>
      <c r="C49" s="184">
        <v>2</v>
      </c>
      <c r="D49" s="184">
        <v>1</v>
      </c>
      <c r="E49" s="184">
        <v>11</v>
      </c>
      <c r="F49" s="184">
        <v>11</v>
      </c>
      <c r="G49" s="184">
        <v>16</v>
      </c>
      <c r="H49" s="184">
        <v>5</v>
      </c>
      <c r="I49" s="184">
        <v>29</v>
      </c>
      <c r="J49" s="184">
        <v>133</v>
      </c>
      <c r="K49" s="184">
        <v>17</v>
      </c>
      <c r="L49" s="184">
        <v>8</v>
      </c>
      <c r="M49" s="184">
        <v>20</v>
      </c>
      <c r="N49" s="184">
        <v>7</v>
      </c>
      <c r="O49" s="184">
        <v>0</v>
      </c>
      <c r="P49" s="184">
        <v>11</v>
      </c>
      <c r="Q49" s="184">
        <v>24</v>
      </c>
      <c r="R49" s="184">
        <v>1</v>
      </c>
      <c r="S49" s="184">
        <v>19</v>
      </c>
      <c r="T49" s="184">
        <v>0</v>
      </c>
      <c r="U49" s="184">
        <v>41</v>
      </c>
      <c r="V49" s="184">
        <v>1</v>
      </c>
      <c r="W49" s="184">
        <v>85</v>
      </c>
    </row>
    <row r="50" spans="1:23" ht="15.5" x14ac:dyDescent="0.35">
      <c r="B50" s="91">
        <v>45078</v>
      </c>
      <c r="C50" s="184">
        <v>2</v>
      </c>
      <c r="D50" s="184">
        <v>1</v>
      </c>
      <c r="E50" s="184">
        <v>8</v>
      </c>
      <c r="F50" s="184">
        <v>7</v>
      </c>
      <c r="G50" s="184">
        <v>16</v>
      </c>
      <c r="H50" s="184">
        <v>2</v>
      </c>
      <c r="I50" s="184">
        <v>22</v>
      </c>
      <c r="J50" s="184">
        <v>103</v>
      </c>
      <c r="K50" s="184">
        <v>16</v>
      </c>
      <c r="L50" s="184">
        <v>4</v>
      </c>
      <c r="M50" s="184">
        <v>12</v>
      </c>
      <c r="N50" s="184">
        <v>10</v>
      </c>
      <c r="O50" s="184">
        <v>0</v>
      </c>
      <c r="P50" s="184">
        <v>7</v>
      </c>
      <c r="Q50" s="184">
        <v>16</v>
      </c>
      <c r="R50" s="184">
        <v>1</v>
      </c>
      <c r="S50" s="184">
        <v>11</v>
      </c>
      <c r="T50" s="184">
        <v>0</v>
      </c>
      <c r="U50" s="184">
        <v>38</v>
      </c>
      <c r="V50" s="184">
        <v>1</v>
      </c>
      <c r="W50" s="184">
        <v>64</v>
      </c>
    </row>
    <row r="51" spans="1:23" ht="15.5" x14ac:dyDescent="0.35">
      <c r="B51" s="185" t="s">
        <v>184</v>
      </c>
      <c r="C51" s="186">
        <f t="shared" ref="C51:T51" si="11">+SUM(C48:C50)</f>
        <v>10</v>
      </c>
      <c r="D51" s="186">
        <f t="shared" si="11"/>
        <v>3</v>
      </c>
      <c r="E51" s="186">
        <f t="shared" si="11"/>
        <v>34</v>
      </c>
      <c r="F51" s="186">
        <f t="shared" si="11"/>
        <v>27</v>
      </c>
      <c r="G51" s="186">
        <f t="shared" si="11"/>
        <v>48</v>
      </c>
      <c r="H51" s="186">
        <f t="shared" si="11"/>
        <v>11</v>
      </c>
      <c r="I51" s="186">
        <f t="shared" si="11"/>
        <v>72</v>
      </c>
      <c r="J51" s="186">
        <f t="shared" si="11"/>
        <v>337</v>
      </c>
      <c r="K51" s="186">
        <f t="shared" si="11"/>
        <v>45</v>
      </c>
      <c r="L51" s="186">
        <f t="shared" si="11"/>
        <v>18</v>
      </c>
      <c r="M51" s="186">
        <f t="shared" si="11"/>
        <v>49</v>
      </c>
      <c r="N51" s="186">
        <f t="shared" si="11"/>
        <v>26</v>
      </c>
      <c r="O51" s="186">
        <f t="shared" si="11"/>
        <v>1</v>
      </c>
      <c r="P51" s="186">
        <f t="shared" si="11"/>
        <v>24</v>
      </c>
      <c r="Q51" s="186">
        <f t="shared" si="11"/>
        <v>66</v>
      </c>
      <c r="R51" s="186">
        <f t="shared" si="11"/>
        <v>5</v>
      </c>
      <c r="S51" s="186">
        <f t="shared" si="11"/>
        <v>39</v>
      </c>
      <c r="T51" s="186">
        <f t="shared" si="11"/>
        <v>0</v>
      </c>
      <c r="U51" s="187">
        <f>SUM(U48:U50)</f>
        <v>112</v>
      </c>
      <c r="V51" s="187">
        <f>SUM(V48:V50)</f>
        <v>3</v>
      </c>
      <c r="W51" s="187">
        <f>SUM(W48:W50)</f>
        <v>223</v>
      </c>
    </row>
    <row r="52" spans="1:23" ht="15.5" x14ac:dyDescent="0.35">
      <c r="B52" s="91">
        <v>45108</v>
      </c>
      <c r="C52" s="184">
        <v>4</v>
      </c>
      <c r="D52" s="184">
        <v>2</v>
      </c>
      <c r="E52" s="184">
        <v>10</v>
      </c>
      <c r="F52" s="184">
        <v>18</v>
      </c>
      <c r="G52" s="184">
        <v>18</v>
      </c>
      <c r="H52" s="184">
        <v>4</v>
      </c>
      <c r="I52" s="184">
        <v>24</v>
      </c>
      <c r="J52" s="184">
        <v>130</v>
      </c>
      <c r="K52" s="184">
        <v>11</v>
      </c>
      <c r="L52" s="184">
        <v>6</v>
      </c>
      <c r="M52" s="184">
        <v>19</v>
      </c>
      <c r="N52" s="184">
        <v>6</v>
      </c>
      <c r="O52" s="184">
        <v>2</v>
      </c>
      <c r="P52" s="184">
        <v>4</v>
      </c>
      <c r="Q52" s="184">
        <v>23</v>
      </c>
      <c r="R52" s="184">
        <v>1</v>
      </c>
      <c r="S52" s="184">
        <v>8</v>
      </c>
      <c r="T52" s="184">
        <v>0</v>
      </c>
      <c r="U52" s="184">
        <v>42</v>
      </c>
      <c r="V52" s="184">
        <v>1</v>
      </c>
      <c r="W52" s="184">
        <v>73</v>
      </c>
    </row>
    <row r="53" spans="1:23" ht="15.5" x14ac:dyDescent="0.35">
      <c r="B53" s="91">
        <v>45139</v>
      </c>
      <c r="C53" s="184">
        <v>1</v>
      </c>
      <c r="D53" s="184">
        <v>0</v>
      </c>
      <c r="E53" s="184">
        <v>9</v>
      </c>
      <c r="F53" s="184">
        <v>2</v>
      </c>
      <c r="G53" s="184">
        <v>17</v>
      </c>
      <c r="H53" s="184">
        <v>1</v>
      </c>
      <c r="I53" s="184">
        <v>19</v>
      </c>
      <c r="J53" s="184">
        <v>125</v>
      </c>
      <c r="K53" s="184">
        <v>17</v>
      </c>
      <c r="L53" s="184">
        <v>5</v>
      </c>
      <c r="M53" s="184">
        <v>26</v>
      </c>
      <c r="N53" s="184">
        <v>6</v>
      </c>
      <c r="O53" s="184">
        <v>0</v>
      </c>
      <c r="P53" s="184">
        <v>4</v>
      </c>
      <c r="Q53" s="184">
        <v>16</v>
      </c>
      <c r="R53" s="184">
        <v>2</v>
      </c>
      <c r="S53" s="184">
        <v>7</v>
      </c>
      <c r="T53" s="184">
        <v>0</v>
      </c>
      <c r="U53" s="184">
        <v>36</v>
      </c>
      <c r="V53" s="184">
        <v>1</v>
      </c>
      <c r="W53" s="184">
        <v>69</v>
      </c>
    </row>
    <row r="54" spans="1:23" ht="15.5" x14ac:dyDescent="0.35">
      <c r="B54" s="91">
        <v>45170</v>
      </c>
      <c r="C54" s="184">
        <v>1</v>
      </c>
      <c r="D54" s="184">
        <v>1</v>
      </c>
      <c r="E54" s="184">
        <v>6</v>
      </c>
      <c r="F54" s="184">
        <v>9</v>
      </c>
      <c r="G54" s="184">
        <v>18</v>
      </c>
      <c r="H54" s="184">
        <v>1</v>
      </c>
      <c r="I54" s="184">
        <v>20</v>
      </c>
      <c r="J54" s="184">
        <v>112</v>
      </c>
      <c r="K54" s="184">
        <v>17</v>
      </c>
      <c r="L54" s="184">
        <v>4</v>
      </c>
      <c r="M54" s="184">
        <v>18</v>
      </c>
      <c r="N54" s="184">
        <v>9</v>
      </c>
      <c r="O54" s="184">
        <v>0</v>
      </c>
      <c r="P54" s="184">
        <v>3</v>
      </c>
      <c r="Q54" s="184">
        <v>21</v>
      </c>
      <c r="R54" s="184">
        <v>3</v>
      </c>
      <c r="S54" s="184">
        <v>5</v>
      </c>
      <c r="T54" s="184">
        <v>0</v>
      </c>
      <c r="U54" s="184">
        <v>32</v>
      </c>
      <c r="V54" s="184">
        <v>0</v>
      </c>
      <c r="W54" s="184">
        <v>71</v>
      </c>
    </row>
    <row r="55" spans="1:23" ht="15.5" x14ac:dyDescent="0.35">
      <c r="B55" s="185" t="s">
        <v>185</v>
      </c>
      <c r="C55" s="186">
        <f t="shared" ref="C55:W55" si="12">+SUM(C52:C54)</f>
        <v>6</v>
      </c>
      <c r="D55" s="186">
        <f t="shared" si="12"/>
        <v>3</v>
      </c>
      <c r="E55" s="186">
        <f t="shared" si="12"/>
        <v>25</v>
      </c>
      <c r="F55" s="186">
        <f t="shared" si="12"/>
        <v>29</v>
      </c>
      <c r="G55" s="186">
        <f t="shared" si="12"/>
        <v>53</v>
      </c>
      <c r="H55" s="186">
        <f t="shared" si="12"/>
        <v>6</v>
      </c>
      <c r="I55" s="186">
        <f t="shared" si="12"/>
        <v>63</v>
      </c>
      <c r="J55" s="186">
        <f t="shared" si="12"/>
        <v>367</v>
      </c>
      <c r="K55" s="186">
        <f t="shared" si="12"/>
        <v>45</v>
      </c>
      <c r="L55" s="186">
        <f t="shared" si="12"/>
        <v>15</v>
      </c>
      <c r="M55" s="186">
        <f t="shared" si="12"/>
        <v>63</v>
      </c>
      <c r="N55" s="186">
        <f t="shared" si="12"/>
        <v>21</v>
      </c>
      <c r="O55" s="186">
        <f t="shared" si="12"/>
        <v>2</v>
      </c>
      <c r="P55" s="186">
        <f t="shared" si="12"/>
        <v>11</v>
      </c>
      <c r="Q55" s="186">
        <f t="shared" si="12"/>
        <v>60</v>
      </c>
      <c r="R55" s="186">
        <f t="shared" si="12"/>
        <v>6</v>
      </c>
      <c r="S55" s="186">
        <f t="shared" si="12"/>
        <v>20</v>
      </c>
      <c r="T55" s="186">
        <f t="shared" si="12"/>
        <v>0</v>
      </c>
      <c r="U55" s="186">
        <f t="shared" si="12"/>
        <v>110</v>
      </c>
      <c r="V55" s="186">
        <f t="shared" si="12"/>
        <v>2</v>
      </c>
      <c r="W55" s="186">
        <f t="shared" si="12"/>
        <v>213</v>
      </c>
    </row>
    <row r="56" spans="1:23" ht="15.5" x14ac:dyDescent="0.35">
      <c r="B56" s="91">
        <v>45200</v>
      </c>
      <c r="C56" s="184">
        <v>1</v>
      </c>
      <c r="D56" s="184">
        <v>2</v>
      </c>
      <c r="E56" s="184">
        <v>9</v>
      </c>
      <c r="F56" s="184">
        <v>6</v>
      </c>
      <c r="G56" s="184">
        <v>14</v>
      </c>
      <c r="H56" s="184">
        <v>3</v>
      </c>
      <c r="I56" s="184">
        <v>16</v>
      </c>
      <c r="J56" s="184">
        <v>160</v>
      </c>
      <c r="K56" s="184">
        <v>21</v>
      </c>
      <c r="L56" s="184">
        <v>5</v>
      </c>
      <c r="M56" s="184">
        <v>18</v>
      </c>
      <c r="N56" s="184">
        <v>6</v>
      </c>
      <c r="O56" s="184">
        <v>1</v>
      </c>
      <c r="P56" s="184">
        <v>3</v>
      </c>
      <c r="Q56" s="184">
        <v>25</v>
      </c>
      <c r="R56" s="184">
        <v>2</v>
      </c>
      <c r="S56" s="184">
        <v>10</v>
      </c>
      <c r="T56" s="184">
        <v>0</v>
      </c>
      <c r="U56" s="184">
        <v>48</v>
      </c>
      <c r="V56" s="184">
        <v>1</v>
      </c>
      <c r="W56" s="184">
        <v>80</v>
      </c>
    </row>
    <row r="57" spans="1:23" ht="15.5" x14ac:dyDescent="0.35">
      <c r="B57" s="91">
        <v>45231</v>
      </c>
      <c r="C57" s="184">
        <v>2</v>
      </c>
      <c r="D57" s="184">
        <v>0</v>
      </c>
      <c r="E57" s="184">
        <v>6</v>
      </c>
      <c r="F57" s="184">
        <v>7</v>
      </c>
      <c r="G57" s="184">
        <v>22</v>
      </c>
      <c r="H57" s="184">
        <v>1</v>
      </c>
      <c r="I57" s="184">
        <v>15</v>
      </c>
      <c r="J57" s="184">
        <v>142</v>
      </c>
      <c r="K57" s="184">
        <v>17</v>
      </c>
      <c r="L57" s="184">
        <v>5</v>
      </c>
      <c r="M57" s="184">
        <v>25</v>
      </c>
      <c r="N57" s="184">
        <v>12</v>
      </c>
      <c r="O57" s="184">
        <v>1</v>
      </c>
      <c r="P57" s="184">
        <v>3</v>
      </c>
      <c r="Q57" s="184">
        <v>16</v>
      </c>
      <c r="R57" s="184">
        <v>2</v>
      </c>
      <c r="S57" s="184">
        <v>5</v>
      </c>
      <c r="T57" s="184">
        <v>0</v>
      </c>
      <c r="U57" s="184">
        <v>32</v>
      </c>
      <c r="V57" s="184">
        <v>3</v>
      </c>
      <c r="W57" s="184">
        <v>79</v>
      </c>
    </row>
    <row r="58" spans="1:23" ht="15.5" x14ac:dyDescent="0.35">
      <c r="B58" s="91">
        <v>45261</v>
      </c>
      <c r="C58" s="184">
        <v>2</v>
      </c>
      <c r="D58" s="184">
        <v>2</v>
      </c>
      <c r="E58" s="184">
        <v>5</v>
      </c>
      <c r="F58" s="184">
        <v>10</v>
      </c>
      <c r="G58" s="184">
        <v>18</v>
      </c>
      <c r="H58" s="184">
        <v>0</v>
      </c>
      <c r="I58" s="184">
        <v>15</v>
      </c>
      <c r="J58" s="184">
        <v>148</v>
      </c>
      <c r="K58" s="184">
        <v>16</v>
      </c>
      <c r="L58" s="184">
        <v>3</v>
      </c>
      <c r="M58" s="184">
        <v>15</v>
      </c>
      <c r="N58" s="184">
        <v>8</v>
      </c>
      <c r="O58" s="184">
        <v>0</v>
      </c>
      <c r="P58" s="184">
        <v>4</v>
      </c>
      <c r="Q58" s="184">
        <v>13</v>
      </c>
      <c r="R58" s="184">
        <v>1</v>
      </c>
      <c r="S58" s="184">
        <v>5</v>
      </c>
      <c r="T58" s="184">
        <v>0</v>
      </c>
      <c r="U58" s="184">
        <v>46</v>
      </c>
      <c r="V58" s="184">
        <v>0</v>
      </c>
      <c r="W58" s="184">
        <v>87</v>
      </c>
    </row>
    <row r="59" spans="1:23" ht="15.5" x14ac:dyDescent="0.35">
      <c r="B59" s="185" t="s">
        <v>186</v>
      </c>
      <c r="C59" s="187">
        <f>+SUM(C56:C58)</f>
        <v>5</v>
      </c>
      <c r="D59" s="186">
        <f t="shared" ref="D59:W59" si="13">+SUM(D56:D58)</f>
        <v>4</v>
      </c>
      <c r="E59" s="186">
        <f t="shared" si="13"/>
        <v>20</v>
      </c>
      <c r="F59" s="186">
        <f t="shared" si="13"/>
        <v>23</v>
      </c>
      <c r="G59" s="186">
        <f t="shared" si="13"/>
        <v>54</v>
      </c>
      <c r="H59" s="186">
        <f t="shared" si="13"/>
        <v>4</v>
      </c>
      <c r="I59" s="186">
        <f t="shared" si="13"/>
        <v>46</v>
      </c>
      <c r="J59" s="186">
        <f t="shared" si="13"/>
        <v>450</v>
      </c>
      <c r="K59" s="186">
        <f t="shared" si="13"/>
        <v>54</v>
      </c>
      <c r="L59" s="186">
        <f t="shared" si="13"/>
        <v>13</v>
      </c>
      <c r="M59" s="186">
        <f t="shared" si="13"/>
        <v>58</v>
      </c>
      <c r="N59" s="186">
        <f t="shared" si="13"/>
        <v>26</v>
      </c>
      <c r="O59" s="186">
        <f t="shared" si="13"/>
        <v>2</v>
      </c>
      <c r="P59" s="186">
        <f t="shared" si="13"/>
        <v>10</v>
      </c>
      <c r="Q59" s="186">
        <f t="shared" si="13"/>
        <v>54</v>
      </c>
      <c r="R59" s="186">
        <f t="shared" si="13"/>
        <v>5</v>
      </c>
      <c r="S59" s="186">
        <f t="shared" si="13"/>
        <v>20</v>
      </c>
      <c r="T59" s="186">
        <f t="shared" si="13"/>
        <v>0</v>
      </c>
      <c r="U59" s="186">
        <f t="shared" si="13"/>
        <v>126</v>
      </c>
      <c r="V59" s="186">
        <f t="shared" si="13"/>
        <v>4</v>
      </c>
      <c r="W59" s="186">
        <f t="shared" si="13"/>
        <v>246</v>
      </c>
    </row>
    <row r="60" spans="1:23" s="191" customFormat="1" ht="15.5" x14ac:dyDescent="0.35">
      <c r="A60" s="88"/>
      <c r="B60" s="91">
        <v>45292</v>
      </c>
      <c r="C60" s="184">
        <v>11</v>
      </c>
      <c r="D60" s="184">
        <v>0</v>
      </c>
      <c r="E60" s="184">
        <v>11</v>
      </c>
      <c r="F60" s="184">
        <v>8</v>
      </c>
      <c r="G60" s="184">
        <v>26</v>
      </c>
      <c r="H60" s="184">
        <v>2</v>
      </c>
      <c r="I60" s="184">
        <v>18</v>
      </c>
      <c r="J60" s="184">
        <v>181</v>
      </c>
      <c r="K60" s="184">
        <v>23</v>
      </c>
      <c r="L60" s="184">
        <v>1</v>
      </c>
      <c r="M60" s="184">
        <v>19</v>
      </c>
      <c r="N60" s="184">
        <v>11</v>
      </c>
      <c r="O60" s="184">
        <v>0</v>
      </c>
      <c r="P60" s="184">
        <v>5</v>
      </c>
      <c r="Q60" s="184">
        <v>19</v>
      </c>
      <c r="R60" s="184">
        <v>1</v>
      </c>
      <c r="S60" s="184">
        <v>9</v>
      </c>
      <c r="T60" s="184">
        <v>13</v>
      </c>
      <c r="U60" s="184">
        <v>50</v>
      </c>
      <c r="V60" s="184">
        <v>4</v>
      </c>
      <c r="W60" s="184">
        <v>140</v>
      </c>
    </row>
    <row r="61" spans="1:23" s="88" customFormat="1" ht="15.5" x14ac:dyDescent="0.35">
      <c r="B61" s="91">
        <v>45323</v>
      </c>
      <c r="C61" s="184">
        <v>4</v>
      </c>
      <c r="D61" s="184">
        <v>2</v>
      </c>
      <c r="E61" s="184">
        <v>2</v>
      </c>
      <c r="F61" s="184">
        <v>9</v>
      </c>
      <c r="G61" s="184">
        <v>22</v>
      </c>
      <c r="H61" s="184">
        <v>0</v>
      </c>
      <c r="I61" s="184">
        <v>18</v>
      </c>
      <c r="J61" s="184">
        <v>151</v>
      </c>
      <c r="K61" s="184">
        <v>20</v>
      </c>
      <c r="L61" s="184">
        <v>3</v>
      </c>
      <c r="M61" s="184">
        <v>15</v>
      </c>
      <c r="N61" s="184">
        <v>5</v>
      </c>
      <c r="O61" s="184">
        <v>0</v>
      </c>
      <c r="P61" s="184">
        <v>4</v>
      </c>
      <c r="Q61" s="184">
        <v>20</v>
      </c>
      <c r="R61" s="184">
        <v>0</v>
      </c>
      <c r="S61" s="184">
        <v>8</v>
      </c>
      <c r="T61" s="184">
        <v>10</v>
      </c>
      <c r="U61" s="184">
        <v>59</v>
      </c>
      <c r="V61" s="184">
        <v>2</v>
      </c>
      <c r="W61" s="184">
        <v>129</v>
      </c>
    </row>
    <row r="62" spans="1:23" ht="15.5" x14ac:dyDescent="0.35">
      <c r="B62" s="91">
        <v>45352</v>
      </c>
      <c r="C62" s="184">
        <v>0</v>
      </c>
      <c r="D62" s="184">
        <v>0</v>
      </c>
      <c r="E62" s="184">
        <v>3</v>
      </c>
      <c r="F62" s="184">
        <v>6</v>
      </c>
      <c r="G62" s="184">
        <v>23</v>
      </c>
      <c r="H62" s="184">
        <v>1</v>
      </c>
      <c r="I62" s="184">
        <v>19</v>
      </c>
      <c r="J62" s="184">
        <v>114</v>
      </c>
      <c r="K62" s="184">
        <v>20</v>
      </c>
      <c r="L62" s="184">
        <v>4</v>
      </c>
      <c r="M62" s="184">
        <v>10</v>
      </c>
      <c r="N62" s="184">
        <v>6</v>
      </c>
      <c r="O62" s="184">
        <v>1</v>
      </c>
      <c r="P62" s="184">
        <v>4</v>
      </c>
      <c r="Q62" s="184">
        <v>10</v>
      </c>
      <c r="R62" s="184">
        <v>1</v>
      </c>
      <c r="S62" s="184">
        <v>5</v>
      </c>
      <c r="T62" s="184">
        <v>1</v>
      </c>
      <c r="U62" s="184">
        <v>38</v>
      </c>
      <c r="V62" s="184">
        <v>1</v>
      </c>
      <c r="W62" s="184">
        <v>112</v>
      </c>
    </row>
    <row r="63" spans="1:23" ht="15.5" x14ac:dyDescent="0.35">
      <c r="B63" s="185" t="s">
        <v>187</v>
      </c>
      <c r="C63" s="186">
        <f t="shared" ref="C63:W63" si="14">+SUM(C60:C62)</f>
        <v>15</v>
      </c>
      <c r="D63" s="186">
        <f t="shared" si="14"/>
        <v>2</v>
      </c>
      <c r="E63" s="186">
        <f t="shared" si="14"/>
        <v>16</v>
      </c>
      <c r="F63" s="186">
        <f t="shared" si="14"/>
        <v>23</v>
      </c>
      <c r="G63" s="186">
        <f t="shared" si="14"/>
        <v>71</v>
      </c>
      <c r="H63" s="186">
        <f t="shared" si="14"/>
        <v>3</v>
      </c>
      <c r="I63" s="186">
        <f t="shared" si="14"/>
        <v>55</v>
      </c>
      <c r="J63" s="186">
        <f t="shared" si="14"/>
        <v>446</v>
      </c>
      <c r="K63" s="186">
        <f t="shared" si="14"/>
        <v>63</v>
      </c>
      <c r="L63" s="186">
        <f t="shared" si="14"/>
        <v>8</v>
      </c>
      <c r="M63" s="186">
        <f t="shared" si="14"/>
        <v>44</v>
      </c>
      <c r="N63" s="186">
        <f t="shared" si="14"/>
        <v>22</v>
      </c>
      <c r="O63" s="186">
        <f t="shared" si="14"/>
        <v>1</v>
      </c>
      <c r="P63" s="186">
        <f t="shared" si="14"/>
        <v>13</v>
      </c>
      <c r="Q63" s="186">
        <f t="shared" si="14"/>
        <v>49</v>
      </c>
      <c r="R63" s="186">
        <f t="shared" si="14"/>
        <v>2</v>
      </c>
      <c r="S63" s="186">
        <f t="shared" si="14"/>
        <v>22</v>
      </c>
      <c r="T63" s="186">
        <f t="shared" si="14"/>
        <v>24</v>
      </c>
      <c r="U63" s="186">
        <f t="shared" si="14"/>
        <v>147</v>
      </c>
      <c r="V63" s="186">
        <f t="shared" si="14"/>
        <v>7</v>
      </c>
      <c r="W63" s="186">
        <f t="shared" si="14"/>
        <v>381</v>
      </c>
    </row>
    <row r="64" spans="1:23" x14ac:dyDescent="0.35">
      <c r="B64" s="46"/>
      <c r="H64"/>
      <c r="I64"/>
      <c r="L64"/>
      <c r="M64"/>
      <c r="N64"/>
      <c r="O64"/>
      <c r="P64"/>
      <c r="U64" s="190"/>
    </row>
    <row r="65" spans="2:21" x14ac:dyDescent="0.35">
      <c r="B65" s="46"/>
      <c r="H65"/>
      <c r="I65"/>
      <c r="L65"/>
      <c r="M65"/>
      <c r="N65"/>
      <c r="O65"/>
      <c r="P65"/>
      <c r="U65" s="190"/>
    </row>
    <row r="66" spans="2:21" ht="18.5" x14ac:dyDescent="0.45">
      <c r="B66" s="3" t="s">
        <v>97</v>
      </c>
      <c r="G66" s="4"/>
      <c r="I66"/>
      <c r="K66" s="4"/>
      <c r="M66" s="5"/>
      <c r="P66"/>
    </row>
    <row r="67" spans="2:21" x14ac:dyDescent="0.35">
      <c r="B67" s="30" t="s">
        <v>127</v>
      </c>
      <c r="C67" s="31"/>
      <c r="D67" s="31" t="s">
        <v>148</v>
      </c>
      <c r="E67" s="31"/>
      <c r="F67" s="31"/>
      <c r="G67" s="31"/>
      <c r="H67" s="31"/>
      <c r="I67" s="31"/>
      <c r="K67" s="4"/>
      <c r="M67" s="5"/>
      <c r="P67"/>
    </row>
    <row r="68" spans="2:21" x14ac:dyDescent="0.35">
      <c r="B68" s="30" t="s">
        <v>131</v>
      </c>
      <c r="C68" s="31"/>
      <c r="D68" s="31" t="s">
        <v>149</v>
      </c>
      <c r="E68" s="31"/>
      <c r="F68" s="31"/>
      <c r="G68" s="31"/>
      <c r="H68" s="31"/>
      <c r="I68" s="31"/>
      <c r="K68" s="4"/>
      <c r="M68" s="5"/>
      <c r="P68"/>
    </row>
    <row r="69" spans="2:21" x14ac:dyDescent="0.35">
      <c r="B69" s="30" t="s">
        <v>128</v>
      </c>
      <c r="C69" s="31"/>
      <c r="D69" s="31" t="s">
        <v>150</v>
      </c>
      <c r="E69" s="31"/>
      <c r="F69" s="31"/>
      <c r="G69" s="31"/>
      <c r="H69" s="31"/>
      <c r="I69" s="31"/>
      <c r="K69" s="4"/>
      <c r="M69" s="5"/>
      <c r="P69"/>
    </row>
    <row r="70" spans="2:21" x14ac:dyDescent="0.35">
      <c r="B70" s="30" t="s">
        <v>129</v>
      </c>
      <c r="C70" s="31"/>
      <c r="D70" s="31" t="s">
        <v>151</v>
      </c>
      <c r="E70" s="31"/>
      <c r="F70" s="31"/>
      <c r="G70" s="31"/>
      <c r="H70" s="31"/>
      <c r="I70" s="31"/>
      <c r="K70" s="4"/>
      <c r="M70" s="5"/>
      <c r="P70"/>
    </row>
    <row r="71" spans="2:21" x14ac:dyDescent="0.35">
      <c r="B71" s="30" t="s">
        <v>130</v>
      </c>
      <c r="C71" s="31"/>
      <c r="D71" s="31" t="s">
        <v>152</v>
      </c>
      <c r="E71" s="31"/>
      <c r="F71" s="31"/>
      <c r="G71" s="31"/>
      <c r="H71" s="31"/>
      <c r="I71" s="31"/>
      <c r="K71" s="4"/>
      <c r="M71" s="5"/>
      <c r="P71"/>
    </row>
    <row r="72" spans="2:21" x14ac:dyDescent="0.35">
      <c r="B72" s="30" t="s">
        <v>132</v>
      </c>
      <c r="C72" s="31"/>
      <c r="D72" s="31" t="s">
        <v>153</v>
      </c>
      <c r="E72" s="31"/>
      <c r="F72" s="31"/>
      <c r="G72" s="31"/>
      <c r="H72" s="31"/>
      <c r="I72" s="31"/>
      <c r="K72" s="4"/>
      <c r="M72" s="5"/>
      <c r="P72"/>
    </row>
    <row r="73" spans="2:21" x14ac:dyDescent="0.35">
      <c r="B73" s="30" t="s">
        <v>133</v>
      </c>
      <c r="C73" s="31"/>
      <c r="D73" s="31" t="s">
        <v>154</v>
      </c>
      <c r="E73" s="31"/>
      <c r="F73" s="31"/>
      <c r="G73" s="31"/>
      <c r="H73" s="31"/>
      <c r="I73" s="31"/>
      <c r="K73" s="4"/>
      <c r="M73" s="5"/>
      <c r="P73"/>
    </row>
    <row r="74" spans="2:21" x14ac:dyDescent="0.35">
      <c r="B74" s="35" t="s">
        <v>134</v>
      </c>
      <c r="C74" s="1"/>
      <c r="D74" s="1" t="s">
        <v>155</v>
      </c>
      <c r="E74" s="1"/>
      <c r="F74" s="1"/>
      <c r="G74" s="1"/>
      <c r="H74" s="1"/>
      <c r="I74" s="1"/>
      <c r="K74" s="4"/>
      <c r="M74" s="5"/>
      <c r="P74"/>
    </row>
    <row r="75" spans="2:21" x14ac:dyDescent="0.35">
      <c r="B75" s="39" t="s">
        <v>135</v>
      </c>
      <c r="C75" s="2"/>
      <c r="D75" s="2" t="s">
        <v>156</v>
      </c>
      <c r="E75" s="2"/>
      <c r="F75" s="2"/>
      <c r="G75" s="2"/>
      <c r="H75" s="2"/>
      <c r="I75" s="2"/>
      <c r="K75" s="4"/>
      <c r="M75" s="5"/>
      <c r="P75"/>
    </row>
    <row r="76" spans="2:21" x14ac:dyDescent="0.35">
      <c r="B76" s="30" t="s">
        <v>136</v>
      </c>
      <c r="C76" s="31"/>
      <c r="D76" s="31" t="s">
        <v>157</v>
      </c>
      <c r="E76" s="31"/>
      <c r="F76" s="31"/>
      <c r="G76" s="31"/>
      <c r="H76" s="31"/>
      <c r="I76" s="31"/>
      <c r="K76" s="4"/>
      <c r="M76" s="5"/>
      <c r="P76"/>
    </row>
    <row r="77" spans="2:21" x14ac:dyDescent="0.35">
      <c r="B77" s="30" t="s">
        <v>137</v>
      </c>
      <c r="C77" s="31"/>
      <c r="D77" s="31" t="s">
        <v>158</v>
      </c>
      <c r="E77" s="31"/>
      <c r="F77" s="31"/>
      <c r="G77" s="31"/>
      <c r="H77" s="31"/>
      <c r="I77" s="31"/>
      <c r="K77" s="4"/>
      <c r="M77" s="5"/>
      <c r="P77"/>
    </row>
    <row r="78" spans="2:21" x14ac:dyDescent="0.35">
      <c r="B78" s="30" t="s">
        <v>138</v>
      </c>
      <c r="C78" s="31"/>
      <c r="D78" s="31" t="s">
        <v>159</v>
      </c>
      <c r="E78" s="31"/>
      <c r="F78" s="31"/>
      <c r="G78" s="31"/>
      <c r="H78" s="31"/>
      <c r="I78" s="31"/>
      <c r="K78" s="4"/>
      <c r="M78" s="5"/>
      <c r="P78"/>
    </row>
    <row r="79" spans="2:21" x14ac:dyDescent="0.35">
      <c r="B79" s="30" t="s">
        <v>139</v>
      </c>
      <c r="C79" s="31"/>
      <c r="D79" s="31" t="s">
        <v>160</v>
      </c>
      <c r="E79" s="31"/>
      <c r="F79" s="31"/>
      <c r="G79" s="31"/>
      <c r="H79" s="31"/>
      <c r="I79" s="31"/>
      <c r="K79" s="4"/>
      <c r="M79" s="5"/>
      <c r="P79"/>
    </row>
    <row r="80" spans="2:21" x14ac:dyDescent="0.35">
      <c r="B80" s="30" t="s">
        <v>140</v>
      </c>
      <c r="C80" s="31"/>
      <c r="D80" s="31" t="s">
        <v>161</v>
      </c>
      <c r="E80" s="31"/>
      <c r="F80" s="31"/>
      <c r="G80" s="31"/>
      <c r="H80" s="31"/>
      <c r="I80" s="31"/>
      <c r="K80" s="4"/>
      <c r="M80" s="5"/>
      <c r="P80"/>
    </row>
    <row r="81" spans="2:16" x14ac:dyDescent="0.35">
      <c r="B81" s="30" t="s">
        <v>141</v>
      </c>
      <c r="C81" s="31"/>
      <c r="D81" s="31" t="s">
        <v>162</v>
      </c>
      <c r="E81" s="31"/>
      <c r="F81" s="31"/>
      <c r="G81" s="31"/>
      <c r="H81" s="31"/>
      <c r="I81" s="31"/>
      <c r="K81" s="4"/>
      <c r="M81" s="5"/>
      <c r="P81"/>
    </row>
    <row r="82" spans="2:16" x14ac:dyDescent="0.35">
      <c r="B82" s="30" t="s">
        <v>142</v>
      </c>
      <c r="C82" s="31"/>
      <c r="D82" s="31" t="s">
        <v>163</v>
      </c>
      <c r="E82" s="31"/>
      <c r="F82" s="31"/>
      <c r="G82" s="31"/>
      <c r="H82" s="31"/>
      <c r="I82" s="31"/>
      <c r="K82" s="4"/>
      <c r="M82" s="5"/>
      <c r="P82"/>
    </row>
    <row r="83" spans="2:16" x14ac:dyDescent="0.35">
      <c r="B83" s="30" t="s">
        <v>143</v>
      </c>
      <c r="C83" s="31"/>
      <c r="D83" s="31" t="s">
        <v>164</v>
      </c>
      <c r="E83" s="31"/>
      <c r="F83" s="31"/>
      <c r="G83" s="31"/>
      <c r="H83" s="31"/>
      <c r="I83" s="31"/>
      <c r="K83" s="4"/>
      <c r="M83" s="5"/>
      <c r="P83"/>
    </row>
    <row r="84" spans="2:16" x14ac:dyDescent="0.35">
      <c r="B84" s="30" t="s">
        <v>144</v>
      </c>
      <c r="C84" s="31"/>
      <c r="D84" s="31" t="s">
        <v>165</v>
      </c>
      <c r="E84" s="31"/>
      <c r="F84" s="31"/>
      <c r="G84" s="31"/>
      <c r="H84" s="31"/>
      <c r="I84" s="31"/>
      <c r="K84" s="4"/>
      <c r="M84" s="5"/>
      <c r="P84"/>
    </row>
    <row r="85" spans="2:16" x14ac:dyDescent="0.35">
      <c r="B85" s="30" t="s">
        <v>145</v>
      </c>
      <c r="C85" s="31"/>
      <c r="D85" s="31" t="s">
        <v>166</v>
      </c>
      <c r="E85" s="31"/>
      <c r="F85" s="31"/>
      <c r="G85" s="31"/>
      <c r="H85" s="31"/>
      <c r="I85" s="31"/>
      <c r="K85" s="4"/>
      <c r="M85" s="5"/>
      <c r="P85"/>
    </row>
    <row r="86" spans="2:16" x14ac:dyDescent="0.35">
      <c r="B86" s="30" t="s">
        <v>146</v>
      </c>
      <c r="C86" s="31"/>
      <c r="D86" s="31" t="s">
        <v>167</v>
      </c>
      <c r="E86" s="31"/>
      <c r="F86" s="31"/>
      <c r="G86" s="31"/>
      <c r="H86" s="31"/>
      <c r="I86" s="31"/>
    </row>
    <row r="87" spans="2:16" x14ac:dyDescent="0.35">
      <c r="B87" s="30" t="s">
        <v>147</v>
      </c>
      <c r="C87" s="31"/>
      <c r="D87" s="31" t="s">
        <v>168</v>
      </c>
      <c r="E87" s="31"/>
      <c r="F87" s="31"/>
      <c r="G87" s="31"/>
      <c r="H87" s="31"/>
      <c r="I87" s="31"/>
    </row>
    <row r="89" spans="2:16" x14ac:dyDescent="0.35">
      <c r="B89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6CPDSJ7LZtfJq/vg6EFtWdVOEhZEEtzVyNmNk5sx12W4cQ2ayWyn0Hkl68LMvi/WD+fcS09vhClL++FuuXh1Ww==" saltValue="bpNaoCsW6uvw3WLqwn0q5A==" spinCount="100000" sheet="1" objects="1" scenarios="1"/>
  <mergeCells count="1">
    <mergeCell ref="B3:W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G67"/>
  <sheetViews>
    <sheetView showGridLines="0" zoomScaleNormal="100" workbookViewId="0">
      <selection activeCell="G9" sqref="G9"/>
    </sheetView>
  </sheetViews>
  <sheetFormatPr baseColWidth="10" defaultColWidth="9.1796875" defaultRowHeight="14.5" x14ac:dyDescent="0.35"/>
  <cols>
    <col min="1" max="1" width="5.7265625" customWidth="1"/>
    <col min="2" max="2" width="16.7265625" customWidth="1"/>
    <col min="3" max="3" width="16.1796875" bestFit="1" customWidth="1"/>
    <col min="4" max="4" width="14" bestFit="1" customWidth="1"/>
    <col min="5" max="5" width="14.26953125" customWidth="1"/>
  </cols>
  <sheetData>
    <row r="1" spans="2:5" ht="29.5" customHeight="1" x14ac:dyDescent="0.35"/>
    <row r="2" spans="2:5" ht="20.149999999999999" customHeight="1" x14ac:dyDescent="0.45">
      <c r="B2" s="15" t="s">
        <v>169</v>
      </c>
    </row>
    <row r="3" spans="2:5" ht="30" customHeight="1" x14ac:dyDescent="0.35">
      <c r="B3" s="284" t="s">
        <v>170</v>
      </c>
      <c r="C3" s="285"/>
      <c r="D3" s="285"/>
      <c r="E3" s="285"/>
    </row>
    <row r="4" spans="2:5" ht="30" customHeight="1" x14ac:dyDescent="0.35">
      <c r="B4" s="61" t="s">
        <v>1</v>
      </c>
      <c r="C4" s="60" t="s">
        <v>171</v>
      </c>
      <c r="D4" s="60" t="s">
        <v>172</v>
      </c>
      <c r="E4" s="272" t="s">
        <v>183</v>
      </c>
    </row>
    <row r="5" spans="2:5" ht="15.5" x14ac:dyDescent="0.35">
      <c r="B5" s="14">
        <v>44104</v>
      </c>
      <c r="C5" s="192">
        <v>60</v>
      </c>
      <c r="D5" s="273" t="s">
        <v>189</v>
      </c>
      <c r="E5" s="273" t="s">
        <v>189</v>
      </c>
    </row>
    <row r="6" spans="2:5" ht="15.5" x14ac:dyDescent="0.35">
      <c r="B6" s="72" t="s">
        <v>86</v>
      </c>
      <c r="C6" s="194">
        <f>+SUM(C3:C5)</f>
        <v>60</v>
      </c>
      <c r="D6" s="194">
        <f>+SUM(D3:D5)</f>
        <v>0</v>
      </c>
      <c r="E6" s="187" t="s">
        <v>189</v>
      </c>
    </row>
    <row r="7" spans="2:5" ht="15.5" x14ac:dyDescent="0.35">
      <c r="B7" s="13">
        <v>44135</v>
      </c>
      <c r="C7" s="193">
        <v>132</v>
      </c>
      <c r="D7" s="193">
        <v>19</v>
      </c>
      <c r="E7" s="273">
        <v>17.89</v>
      </c>
    </row>
    <row r="8" spans="2:5" ht="15.5" x14ac:dyDescent="0.35">
      <c r="B8" s="13">
        <v>44165</v>
      </c>
      <c r="C8" s="193">
        <v>139</v>
      </c>
      <c r="D8" s="193">
        <v>42</v>
      </c>
      <c r="E8" s="193">
        <v>16.047619999999998</v>
      </c>
    </row>
    <row r="9" spans="2:5" ht="15.5" x14ac:dyDescent="0.35">
      <c r="B9" s="13">
        <v>44196</v>
      </c>
      <c r="C9" s="193">
        <v>126</v>
      </c>
      <c r="D9" s="193">
        <v>79</v>
      </c>
      <c r="E9" s="193">
        <v>38.835439999999998</v>
      </c>
    </row>
    <row r="10" spans="2:5" ht="15.5" x14ac:dyDescent="0.35">
      <c r="B10" s="72" t="s">
        <v>87</v>
      </c>
      <c r="C10" s="194">
        <f>+SUM(C7:C9)</f>
        <v>397</v>
      </c>
      <c r="D10" s="194">
        <f>+SUM(D7:D9)</f>
        <v>140</v>
      </c>
      <c r="E10" s="194">
        <f>+AVERAGE(E7:E9)</f>
        <v>24.257686666666661</v>
      </c>
    </row>
    <row r="11" spans="2:5" ht="15.5" x14ac:dyDescent="0.35">
      <c r="B11" s="13">
        <v>44227</v>
      </c>
      <c r="C11" s="193">
        <v>110</v>
      </c>
      <c r="D11" s="193">
        <v>37</v>
      </c>
      <c r="E11" s="193">
        <v>53.83784</v>
      </c>
    </row>
    <row r="12" spans="2:5" ht="15.5" x14ac:dyDescent="0.35">
      <c r="B12" s="13">
        <v>44255</v>
      </c>
      <c r="C12" s="193">
        <v>138</v>
      </c>
      <c r="D12" s="193">
        <v>67</v>
      </c>
      <c r="E12" s="193">
        <v>85.820899999999995</v>
      </c>
    </row>
    <row r="13" spans="2:5" ht="15.5" x14ac:dyDescent="0.35">
      <c r="B13" s="13">
        <v>44286</v>
      </c>
      <c r="C13" s="193">
        <v>152</v>
      </c>
      <c r="D13" s="193">
        <v>298</v>
      </c>
      <c r="E13" s="193">
        <v>70.939599999999999</v>
      </c>
    </row>
    <row r="14" spans="2:5" ht="15.5" x14ac:dyDescent="0.35">
      <c r="B14" s="72" t="s">
        <v>88</v>
      </c>
      <c r="C14" s="194">
        <v>37</v>
      </c>
      <c r="D14" s="194">
        <v>13</v>
      </c>
      <c r="E14" s="194">
        <v>13</v>
      </c>
    </row>
    <row r="15" spans="2:5" ht="15.5" x14ac:dyDescent="0.35">
      <c r="B15" s="13">
        <v>44287</v>
      </c>
      <c r="C15" s="193">
        <v>145</v>
      </c>
      <c r="D15" s="193">
        <v>177</v>
      </c>
      <c r="E15" s="193">
        <v>63.762709999999998</v>
      </c>
    </row>
    <row r="16" spans="2:5" ht="15.5" x14ac:dyDescent="0.35">
      <c r="B16" s="13">
        <v>44317</v>
      </c>
      <c r="C16" s="193">
        <v>182</v>
      </c>
      <c r="D16" s="193">
        <v>143</v>
      </c>
      <c r="E16" s="193">
        <v>54.223779999999998</v>
      </c>
    </row>
    <row r="17" spans="2:5" ht="15.5" x14ac:dyDescent="0.35">
      <c r="B17" s="63">
        <v>44348</v>
      </c>
      <c r="C17" s="193">
        <v>148</v>
      </c>
      <c r="D17" s="193">
        <v>151</v>
      </c>
      <c r="E17" s="193">
        <v>54.668869999999998</v>
      </c>
    </row>
    <row r="18" spans="2:5" ht="15.5" x14ac:dyDescent="0.35">
      <c r="B18" s="72" t="s">
        <v>89</v>
      </c>
      <c r="C18" s="194">
        <f>+SUM(C15:C17)</f>
        <v>475</v>
      </c>
      <c r="D18" s="194">
        <f>+SUM(D15:D17)</f>
        <v>471</v>
      </c>
      <c r="E18" s="194">
        <f>+AVERAGE(E15:E17)</f>
        <v>57.551786666666665</v>
      </c>
    </row>
    <row r="19" spans="2:5" ht="15.5" x14ac:dyDescent="0.35">
      <c r="B19" s="13">
        <v>44378</v>
      </c>
      <c r="C19" s="193">
        <v>159</v>
      </c>
      <c r="D19" s="193">
        <v>170</v>
      </c>
      <c r="E19" s="193">
        <v>57.170589999999997</v>
      </c>
    </row>
    <row r="20" spans="2:5" ht="15.5" x14ac:dyDescent="0.35">
      <c r="B20" s="13">
        <v>44409</v>
      </c>
      <c r="C20" s="193">
        <v>150</v>
      </c>
      <c r="D20" s="193">
        <v>172</v>
      </c>
      <c r="E20" s="193">
        <v>59.470930000000003</v>
      </c>
    </row>
    <row r="21" spans="2:5" ht="15.5" x14ac:dyDescent="0.35">
      <c r="B21" s="47">
        <v>44440</v>
      </c>
      <c r="C21" s="193">
        <v>172</v>
      </c>
      <c r="D21" s="193">
        <v>174</v>
      </c>
      <c r="E21" s="193">
        <v>55.26437</v>
      </c>
    </row>
    <row r="22" spans="2:5" ht="15.5" x14ac:dyDescent="0.35">
      <c r="B22" s="72" t="s">
        <v>90</v>
      </c>
      <c r="C22" s="194">
        <f>+SUM(C19:C21)</f>
        <v>481</v>
      </c>
      <c r="D22" s="194">
        <f>+SUM(D19:D21)</f>
        <v>516</v>
      </c>
      <c r="E22" s="194">
        <f>+AVERAGE(E19:E21)</f>
        <v>57.301963333333333</v>
      </c>
    </row>
    <row r="23" spans="2:5" ht="15.5" x14ac:dyDescent="0.35">
      <c r="B23" s="47">
        <v>44470</v>
      </c>
      <c r="C23" s="193">
        <v>178</v>
      </c>
      <c r="D23" s="193">
        <v>153</v>
      </c>
      <c r="E23" s="193">
        <v>55.607840000000003</v>
      </c>
    </row>
    <row r="24" spans="2:5" ht="15.5" x14ac:dyDescent="0.35">
      <c r="B24" s="47">
        <v>44501</v>
      </c>
      <c r="C24" s="193">
        <v>138</v>
      </c>
      <c r="D24" s="193">
        <v>135</v>
      </c>
      <c r="E24" s="193">
        <v>64.659260000000003</v>
      </c>
    </row>
    <row r="25" spans="2:5" ht="15.5" x14ac:dyDescent="0.35">
      <c r="B25" s="13">
        <v>44531</v>
      </c>
      <c r="C25" s="193">
        <v>113</v>
      </c>
      <c r="D25" s="193">
        <v>102</v>
      </c>
      <c r="E25" s="193">
        <v>79.666669999999996</v>
      </c>
    </row>
    <row r="26" spans="2:5" ht="15.5" x14ac:dyDescent="0.35">
      <c r="B26" s="72" t="s">
        <v>91</v>
      </c>
      <c r="C26" s="194">
        <f>+SUM(C23:C25)</f>
        <v>429</v>
      </c>
      <c r="D26" s="194">
        <f>+SUM(D23:D25)</f>
        <v>390</v>
      </c>
      <c r="E26" s="194">
        <f>+AVERAGE(E23:E25)</f>
        <v>66.644589999999994</v>
      </c>
    </row>
    <row r="27" spans="2:5" ht="15.5" x14ac:dyDescent="0.35">
      <c r="B27" s="13">
        <v>44562</v>
      </c>
      <c r="C27" s="193">
        <v>117</v>
      </c>
      <c r="D27" s="193">
        <v>175</v>
      </c>
      <c r="E27" s="193">
        <v>64.89143</v>
      </c>
    </row>
    <row r="28" spans="2:5" ht="15.5" x14ac:dyDescent="0.35">
      <c r="B28" s="47">
        <v>44593</v>
      </c>
      <c r="C28" s="193">
        <v>130</v>
      </c>
      <c r="D28" s="193">
        <v>145</v>
      </c>
      <c r="E28" s="193">
        <v>62.772410000000001</v>
      </c>
    </row>
    <row r="29" spans="2:5" ht="15.5" x14ac:dyDescent="0.35">
      <c r="B29" s="13">
        <v>44621</v>
      </c>
      <c r="C29" s="193">
        <v>195</v>
      </c>
      <c r="D29" s="193">
        <v>153</v>
      </c>
      <c r="E29" s="193">
        <v>48.928100000000001</v>
      </c>
    </row>
    <row r="30" spans="2:5" ht="15.5" x14ac:dyDescent="0.35">
      <c r="B30" s="72" t="s">
        <v>92</v>
      </c>
      <c r="C30" s="194">
        <f>+SUM(C27:C29)</f>
        <v>442</v>
      </c>
      <c r="D30" s="194">
        <f>+SUM(D27:D29)</f>
        <v>473</v>
      </c>
      <c r="E30" s="194">
        <f>+AVERAGE(E27:E29)</f>
        <v>58.863979999999998</v>
      </c>
    </row>
    <row r="31" spans="2:5" ht="15.5" x14ac:dyDescent="0.35">
      <c r="B31" s="13">
        <v>44652</v>
      </c>
      <c r="C31" s="193">
        <v>159</v>
      </c>
      <c r="D31" s="193">
        <v>129</v>
      </c>
      <c r="E31" s="193">
        <v>53.92248</v>
      </c>
    </row>
    <row r="32" spans="2:5" ht="15.5" x14ac:dyDescent="0.35">
      <c r="B32" s="13">
        <v>44682</v>
      </c>
      <c r="C32" s="193">
        <v>169</v>
      </c>
      <c r="D32" s="193">
        <v>175</v>
      </c>
      <c r="E32" s="193">
        <v>51.331429999999997</v>
      </c>
    </row>
    <row r="33" spans="2:5" ht="15.5" x14ac:dyDescent="0.35">
      <c r="B33" s="13">
        <v>44713</v>
      </c>
      <c r="C33" s="193">
        <v>122</v>
      </c>
      <c r="D33" s="193">
        <v>228</v>
      </c>
      <c r="E33" s="193">
        <v>48.197369999999999</v>
      </c>
    </row>
    <row r="34" spans="2:5" ht="15.5" x14ac:dyDescent="0.35">
      <c r="B34" s="72" t="s">
        <v>93</v>
      </c>
      <c r="C34" s="194">
        <f>+SUM(C31:C33)</f>
        <v>450</v>
      </c>
      <c r="D34" s="194">
        <f>+SUM(D31:D33)</f>
        <v>532</v>
      </c>
      <c r="E34" s="194">
        <f>+AVERAGE(E31:E33)</f>
        <v>51.150426666666668</v>
      </c>
    </row>
    <row r="35" spans="2:5" ht="15.5" x14ac:dyDescent="0.35">
      <c r="B35" s="47">
        <v>44743</v>
      </c>
      <c r="C35" s="193">
        <v>154</v>
      </c>
      <c r="D35" s="193">
        <v>139</v>
      </c>
      <c r="E35" s="193">
        <v>42.762590000000003</v>
      </c>
    </row>
    <row r="36" spans="2:5" ht="15.5" x14ac:dyDescent="0.35">
      <c r="B36" s="13">
        <v>44774</v>
      </c>
      <c r="C36" s="193">
        <v>146</v>
      </c>
      <c r="D36" s="193">
        <v>140</v>
      </c>
      <c r="E36" s="193">
        <v>39.928570000000001</v>
      </c>
    </row>
    <row r="37" spans="2:5" ht="15.5" x14ac:dyDescent="0.35">
      <c r="B37" s="13">
        <v>44805</v>
      </c>
      <c r="C37" s="193">
        <v>150</v>
      </c>
      <c r="D37" s="193">
        <v>68</v>
      </c>
      <c r="E37" s="193">
        <v>43.014710000000001</v>
      </c>
    </row>
    <row r="38" spans="2:5" ht="15.5" x14ac:dyDescent="0.35">
      <c r="B38" s="72" t="s">
        <v>94</v>
      </c>
      <c r="C38" s="194">
        <f>+SUM(C35:C37)</f>
        <v>450</v>
      </c>
      <c r="D38" s="194">
        <f>+SUM(D35:D37)</f>
        <v>347</v>
      </c>
      <c r="E38" s="194">
        <f>+AVERAGE(E35:E37)</f>
        <v>41.901956666666671</v>
      </c>
    </row>
    <row r="39" spans="2:5" ht="15.5" x14ac:dyDescent="0.35">
      <c r="B39" s="47">
        <v>44835</v>
      </c>
      <c r="C39" s="193">
        <v>118</v>
      </c>
      <c r="D39" s="193">
        <v>142</v>
      </c>
      <c r="E39" s="193">
        <v>56.33099</v>
      </c>
    </row>
    <row r="40" spans="2:5" ht="15.5" x14ac:dyDescent="0.35">
      <c r="B40" s="13">
        <v>44866</v>
      </c>
      <c r="C40" s="193">
        <v>111</v>
      </c>
      <c r="D40" s="193">
        <v>95</v>
      </c>
      <c r="E40" s="193">
        <v>51.042110000000001</v>
      </c>
    </row>
    <row r="41" spans="2:5" ht="15.5" x14ac:dyDescent="0.35">
      <c r="B41" s="13">
        <v>44896</v>
      </c>
      <c r="C41" s="193">
        <v>102</v>
      </c>
      <c r="D41" s="193">
        <v>108</v>
      </c>
      <c r="E41" s="193">
        <v>58.907409999999999</v>
      </c>
    </row>
    <row r="42" spans="2:5" ht="15.5" x14ac:dyDescent="0.35">
      <c r="B42" s="72" t="s">
        <v>95</v>
      </c>
      <c r="C42" s="194">
        <f>+SUM(C39:C41)</f>
        <v>331</v>
      </c>
      <c r="D42" s="194">
        <f>+SUM(D39:D41)</f>
        <v>345</v>
      </c>
      <c r="E42" s="194">
        <f>+AVERAGE(E39:E41)</f>
        <v>55.426836666666667</v>
      </c>
    </row>
    <row r="43" spans="2:5" ht="15.5" x14ac:dyDescent="0.35">
      <c r="B43" s="47">
        <v>44927</v>
      </c>
      <c r="C43" s="193">
        <v>89</v>
      </c>
      <c r="D43" s="193">
        <v>131</v>
      </c>
      <c r="E43" s="193">
        <v>49.496180000000003</v>
      </c>
    </row>
    <row r="44" spans="2:5" ht="15.5" x14ac:dyDescent="0.35">
      <c r="B44" s="13">
        <v>44958</v>
      </c>
      <c r="C44" s="193">
        <v>109</v>
      </c>
      <c r="D44" s="193">
        <v>104</v>
      </c>
      <c r="E44" s="193">
        <v>50.509619999999998</v>
      </c>
    </row>
    <row r="45" spans="2:5" ht="15.5" x14ac:dyDescent="0.35">
      <c r="B45" s="13">
        <v>44986</v>
      </c>
      <c r="C45" s="193">
        <v>102</v>
      </c>
      <c r="D45" s="193">
        <v>107</v>
      </c>
      <c r="E45" s="193">
        <v>44.579439999999998</v>
      </c>
    </row>
    <row r="46" spans="2:5" ht="15.5" x14ac:dyDescent="0.35">
      <c r="B46" s="72" t="s">
        <v>96</v>
      </c>
      <c r="C46" s="194">
        <f>+SUM(C43:C45)</f>
        <v>300</v>
      </c>
      <c r="D46" s="194">
        <f>+SUM(D43:D45)</f>
        <v>342</v>
      </c>
      <c r="E46" s="194">
        <f>+AVERAGE(E43:E45)</f>
        <v>48.195079999999997</v>
      </c>
    </row>
    <row r="47" spans="2:5" ht="15.5" x14ac:dyDescent="0.35">
      <c r="B47" s="13">
        <v>45017</v>
      </c>
      <c r="C47" s="193">
        <v>93</v>
      </c>
      <c r="D47" s="193">
        <v>79</v>
      </c>
      <c r="E47" s="193">
        <v>50.518990000000002</v>
      </c>
    </row>
    <row r="48" spans="2:5" ht="15.5" x14ac:dyDescent="0.35">
      <c r="B48" s="13">
        <v>45047</v>
      </c>
      <c r="C48" s="193">
        <v>94</v>
      </c>
      <c r="D48" s="193">
        <v>92</v>
      </c>
      <c r="E48" s="193">
        <v>50.336959999999998</v>
      </c>
    </row>
    <row r="49" spans="2:5" ht="15.5" x14ac:dyDescent="0.35">
      <c r="B49" s="13">
        <v>45078</v>
      </c>
      <c r="C49" s="193">
        <v>102</v>
      </c>
      <c r="D49" s="193">
        <v>100</v>
      </c>
      <c r="E49" s="193">
        <v>52.66</v>
      </c>
    </row>
    <row r="50" spans="2:5" ht="15.5" x14ac:dyDescent="0.35">
      <c r="B50" s="72" t="s">
        <v>184</v>
      </c>
      <c r="C50" s="194">
        <f>+SUM(C47:C49)</f>
        <v>289</v>
      </c>
      <c r="D50" s="194">
        <f>+SUM(D47:D49)</f>
        <v>271</v>
      </c>
      <c r="E50" s="194">
        <f>+AVERAGE(E47:E49)</f>
        <v>51.171983333333337</v>
      </c>
    </row>
    <row r="51" spans="2:5" ht="15.5" x14ac:dyDescent="0.35">
      <c r="B51" s="13">
        <v>45108</v>
      </c>
      <c r="C51" s="193">
        <v>97</v>
      </c>
      <c r="D51" s="193">
        <v>97</v>
      </c>
      <c r="E51" s="193">
        <v>49.020620000000001</v>
      </c>
    </row>
    <row r="52" spans="2:5" ht="15.5" x14ac:dyDescent="0.35">
      <c r="B52" s="13">
        <v>45139</v>
      </c>
      <c r="C52" s="193">
        <v>91</v>
      </c>
      <c r="D52" s="193">
        <v>121</v>
      </c>
      <c r="E52" s="193">
        <v>46.528930000000003</v>
      </c>
    </row>
    <row r="53" spans="2:5" ht="15.5" x14ac:dyDescent="0.35">
      <c r="B53" s="13">
        <v>45170</v>
      </c>
      <c r="C53" s="193">
        <v>96</v>
      </c>
      <c r="D53" s="193">
        <v>78</v>
      </c>
      <c r="E53" s="193">
        <v>43.666670000000003</v>
      </c>
    </row>
    <row r="54" spans="2:5" ht="15.5" x14ac:dyDescent="0.35">
      <c r="B54" s="72" t="s">
        <v>185</v>
      </c>
      <c r="C54" s="194">
        <f>+SUM(C51:C53)</f>
        <v>284</v>
      </c>
      <c r="D54" s="194">
        <f>+SUM(D51:D53)</f>
        <v>296</v>
      </c>
      <c r="E54" s="194">
        <f>+AVERAGE(E51:E53)</f>
        <v>46.405406666666671</v>
      </c>
    </row>
    <row r="55" spans="2:5" ht="15.5" x14ac:dyDescent="0.35">
      <c r="B55" s="13">
        <v>45200</v>
      </c>
      <c r="C55" s="193">
        <v>112</v>
      </c>
      <c r="D55" s="193">
        <v>117</v>
      </c>
      <c r="E55" s="193">
        <v>34.526316000000001</v>
      </c>
    </row>
    <row r="56" spans="2:5" ht="15.5" x14ac:dyDescent="0.35">
      <c r="B56" s="13">
        <v>45231</v>
      </c>
      <c r="C56" s="193">
        <v>66</v>
      </c>
      <c r="D56" s="193">
        <v>114</v>
      </c>
      <c r="E56" s="193">
        <v>38.557895000000002</v>
      </c>
    </row>
    <row r="57" spans="2:5" ht="15.5" x14ac:dyDescent="0.35">
      <c r="B57" s="13">
        <v>45261</v>
      </c>
      <c r="C57" s="193">
        <v>79</v>
      </c>
      <c r="D57" s="193">
        <v>95</v>
      </c>
      <c r="E57" s="193">
        <v>27.125</v>
      </c>
    </row>
    <row r="58" spans="2:5" ht="15.5" x14ac:dyDescent="0.35">
      <c r="B58" s="72" t="s">
        <v>186</v>
      </c>
      <c r="C58" s="194">
        <f>+SUM(C55:C57)</f>
        <v>257</v>
      </c>
      <c r="D58" s="194">
        <f>+SUM(D55:D57)</f>
        <v>326</v>
      </c>
      <c r="E58" s="194">
        <f>+AVERAGE(E55:E57)</f>
        <v>33.403070333333339</v>
      </c>
    </row>
    <row r="59" spans="2:5" ht="15.5" x14ac:dyDescent="0.35">
      <c r="B59" s="13">
        <v>45292</v>
      </c>
      <c r="C59" s="193">
        <v>79</v>
      </c>
      <c r="D59" s="193">
        <v>57</v>
      </c>
      <c r="E59" s="193">
        <v>34</v>
      </c>
    </row>
    <row r="60" spans="2:5" ht="15.5" x14ac:dyDescent="0.35">
      <c r="B60" s="13">
        <v>45323</v>
      </c>
      <c r="C60" s="193">
        <v>104</v>
      </c>
      <c r="D60" s="193">
        <v>58</v>
      </c>
      <c r="E60" s="193">
        <v>40</v>
      </c>
    </row>
    <row r="61" spans="2:5" ht="15.5" x14ac:dyDescent="0.35">
      <c r="B61" s="13">
        <v>45352</v>
      </c>
      <c r="C61" s="193">
        <v>83</v>
      </c>
      <c r="D61" s="193">
        <v>64</v>
      </c>
      <c r="E61" s="193">
        <v>45</v>
      </c>
    </row>
    <row r="62" spans="2:5" ht="15.5" x14ac:dyDescent="0.35">
      <c r="B62" s="72" t="s">
        <v>187</v>
      </c>
      <c r="C62" s="194">
        <f>+SUM(C59:C61)</f>
        <v>266</v>
      </c>
      <c r="D62" s="194">
        <f>+SUM(D59:D61)</f>
        <v>179</v>
      </c>
      <c r="E62" s="194">
        <f>+AVERAGE(E59:E61)</f>
        <v>39.666666666666664</v>
      </c>
    </row>
    <row r="64" spans="2:5" ht="18.5" x14ac:dyDescent="0.45">
      <c r="B64" s="3" t="s">
        <v>97</v>
      </c>
    </row>
    <row r="65" spans="2:7" x14ac:dyDescent="0.35">
      <c r="B65" s="45" t="s">
        <v>173</v>
      </c>
    </row>
    <row r="66" spans="2:7" x14ac:dyDescent="0.35">
      <c r="B66" s="30" t="s">
        <v>183</v>
      </c>
      <c r="C66" s="31"/>
      <c r="D66" s="31"/>
      <c r="E66" s="31" t="s">
        <v>190</v>
      </c>
      <c r="F66" s="31"/>
      <c r="G66" s="31"/>
    </row>
    <row r="67" spans="2:7" x14ac:dyDescent="0.35">
      <c r="B67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G9OMWTDE4s2fZxZv1GnFmEPxvcTcZu3uWT6XIdjV7JlcJwgW/iDVo2BFPjFC2Tovs2JTTgT8/ojUnVpGj956Ig==" saltValue="+e9qbNcKgRHGcodi/nV+/Q==" spinCount="100000" sheet="1" objects="1" scenarios="1"/>
  <autoFilter ref="B4:D38" xr:uid="{00000000-0009-0000-0000-000005000000}"/>
  <mergeCells count="1">
    <mergeCell ref="B3:E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67"/>
  <sheetViews>
    <sheetView showGridLines="0" zoomScaleNormal="100" workbookViewId="0">
      <selection activeCell="B1" sqref="B1"/>
    </sheetView>
  </sheetViews>
  <sheetFormatPr baseColWidth="10" defaultColWidth="9.1796875" defaultRowHeight="14.5" x14ac:dyDescent="0.35"/>
  <cols>
    <col min="1" max="1" width="5.7265625" customWidth="1"/>
    <col min="2" max="2" width="14.81640625" style="6" customWidth="1"/>
    <col min="3" max="3" width="15.54296875" customWidth="1"/>
    <col min="4" max="4" width="14" bestFit="1" customWidth="1"/>
    <col min="5" max="5" width="75.7265625" customWidth="1"/>
  </cols>
  <sheetData>
    <row r="1" spans="1:4" ht="27.5" customHeight="1" x14ac:dyDescent="0.35">
      <c r="A1" s="274"/>
    </row>
    <row r="2" spans="1:4" ht="20.149999999999999" customHeight="1" x14ac:dyDescent="0.45">
      <c r="B2" s="15" t="s">
        <v>174</v>
      </c>
    </row>
    <row r="3" spans="1:4" ht="30" customHeight="1" x14ac:dyDescent="0.35">
      <c r="B3" s="286" t="s">
        <v>175</v>
      </c>
      <c r="C3" s="286"/>
      <c r="D3" s="286"/>
    </row>
    <row r="4" spans="1:4" ht="30" customHeight="1" x14ac:dyDescent="0.35">
      <c r="B4" s="22" t="s">
        <v>1</v>
      </c>
      <c r="C4" s="23" t="s">
        <v>171</v>
      </c>
      <c r="D4" s="19" t="s">
        <v>172</v>
      </c>
    </row>
    <row r="5" spans="1:4" ht="15.5" x14ac:dyDescent="0.35">
      <c r="B5" s="21">
        <v>44104</v>
      </c>
      <c r="C5" s="193">
        <v>1</v>
      </c>
      <c r="D5" s="176">
        <v>0</v>
      </c>
    </row>
    <row r="6" spans="1:4" ht="15.5" x14ac:dyDescent="0.35">
      <c r="B6" s="79" t="s">
        <v>86</v>
      </c>
      <c r="C6" s="181">
        <f>+SUM(C3:C5)</f>
        <v>1</v>
      </c>
      <c r="D6" s="181">
        <f>+SUM(D3:D5)</f>
        <v>0</v>
      </c>
    </row>
    <row r="7" spans="1:4" ht="15.5" x14ac:dyDescent="0.35">
      <c r="B7" s="7">
        <v>44135</v>
      </c>
      <c r="C7" s="193">
        <v>0</v>
      </c>
      <c r="D7" s="176">
        <v>0</v>
      </c>
    </row>
    <row r="8" spans="1:4" ht="15.5" x14ac:dyDescent="0.35">
      <c r="B8" s="7">
        <v>44165</v>
      </c>
      <c r="C8" s="193">
        <v>68</v>
      </c>
      <c r="D8" s="176">
        <v>15</v>
      </c>
    </row>
    <row r="9" spans="1:4" ht="15.5" x14ac:dyDescent="0.35">
      <c r="B9" s="7">
        <v>44196</v>
      </c>
      <c r="C9" s="193">
        <v>72</v>
      </c>
      <c r="D9" s="195">
        <v>124</v>
      </c>
    </row>
    <row r="10" spans="1:4" ht="15.5" x14ac:dyDescent="0.35">
      <c r="B10" s="79" t="s">
        <v>87</v>
      </c>
      <c r="C10" s="181">
        <f>+SUM(C7:C9)</f>
        <v>140</v>
      </c>
      <c r="D10" s="181">
        <f>+SUM(D7:D9)</f>
        <v>139</v>
      </c>
    </row>
    <row r="11" spans="1:4" ht="15.5" x14ac:dyDescent="0.35">
      <c r="B11" s="7">
        <v>44227</v>
      </c>
      <c r="C11" s="193">
        <v>54</v>
      </c>
      <c r="D11" s="195">
        <v>37</v>
      </c>
    </row>
    <row r="12" spans="1:4" ht="15.5" x14ac:dyDescent="0.35">
      <c r="B12" s="7">
        <v>44255</v>
      </c>
      <c r="C12" s="193">
        <v>99</v>
      </c>
      <c r="D12" s="195">
        <v>106</v>
      </c>
    </row>
    <row r="13" spans="1:4" ht="15.5" x14ac:dyDescent="0.35">
      <c r="B13" s="7">
        <v>44286</v>
      </c>
      <c r="C13" s="193">
        <v>121</v>
      </c>
      <c r="D13" s="195">
        <v>131</v>
      </c>
    </row>
    <row r="14" spans="1:4" ht="15.5" x14ac:dyDescent="0.35">
      <c r="B14" s="79" t="s">
        <v>88</v>
      </c>
      <c r="C14" s="181">
        <f>+SUM(C11:C13)</f>
        <v>274</v>
      </c>
      <c r="D14" s="181">
        <f>+SUM(D11:D13)</f>
        <v>274</v>
      </c>
    </row>
    <row r="15" spans="1:4" ht="15.5" x14ac:dyDescent="0.35">
      <c r="B15" s="13">
        <v>44287</v>
      </c>
      <c r="C15" s="193">
        <v>90</v>
      </c>
      <c r="D15" s="195">
        <v>89</v>
      </c>
    </row>
    <row r="16" spans="1:4" ht="15.5" x14ac:dyDescent="0.35">
      <c r="B16" s="13">
        <v>44317</v>
      </c>
      <c r="C16" s="193">
        <v>105</v>
      </c>
      <c r="D16" s="195">
        <v>102</v>
      </c>
    </row>
    <row r="17" spans="2:4" ht="15.5" x14ac:dyDescent="0.35">
      <c r="B17" s="14">
        <v>44348</v>
      </c>
      <c r="C17" s="193">
        <v>111</v>
      </c>
      <c r="D17" s="195">
        <v>115</v>
      </c>
    </row>
    <row r="18" spans="2:4" ht="15.5" x14ac:dyDescent="0.35">
      <c r="B18" s="79" t="s">
        <v>89</v>
      </c>
      <c r="C18" s="181">
        <f>+SUM(C15:C17)</f>
        <v>306</v>
      </c>
      <c r="D18" s="181">
        <f>+SUM(D15:D17)</f>
        <v>306</v>
      </c>
    </row>
    <row r="19" spans="2:4" ht="15.5" x14ac:dyDescent="0.35">
      <c r="B19" s="7">
        <v>44378</v>
      </c>
      <c r="C19" s="193">
        <v>110</v>
      </c>
      <c r="D19" s="195">
        <v>107</v>
      </c>
    </row>
    <row r="20" spans="2:4" ht="15.5" x14ac:dyDescent="0.35">
      <c r="B20" s="7">
        <v>44409</v>
      </c>
      <c r="C20" s="193">
        <v>121</v>
      </c>
      <c r="D20" s="195">
        <v>120</v>
      </c>
    </row>
    <row r="21" spans="2:4" ht="15.5" x14ac:dyDescent="0.35">
      <c r="B21" s="62">
        <v>44440</v>
      </c>
      <c r="C21" s="193">
        <v>132</v>
      </c>
      <c r="D21" s="195">
        <v>131</v>
      </c>
    </row>
    <row r="22" spans="2:4" ht="15.5" x14ac:dyDescent="0.35">
      <c r="B22" s="79" t="s">
        <v>90</v>
      </c>
      <c r="C22" s="181">
        <f>+SUM(C19:C21)</f>
        <v>363</v>
      </c>
      <c r="D22" s="181">
        <f>+SUM(D19:D21)</f>
        <v>358</v>
      </c>
    </row>
    <row r="23" spans="2:4" ht="15.5" x14ac:dyDescent="0.35">
      <c r="B23" s="62">
        <v>44470</v>
      </c>
      <c r="C23" s="193">
        <v>167</v>
      </c>
      <c r="D23" s="195">
        <v>171</v>
      </c>
    </row>
    <row r="24" spans="2:4" ht="15.5" x14ac:dyDescent="0.35">
      <c r="B24" s="62">
        <v>44501</v>
      </c>
      <c r="C24" s="193">
        <v>108</v>
      </c>
      <c r="D24" s="195">
        <v>108</v>
      </c>
    </row>
    <row r="25" spans="2:4" ht="15.5" x14ac:dyDescent="0.35">
      <c r="B25" s="62">
        <v>44531</v>
      </c>
      <c r="C25" s="193">
        <v>77</v>
      </c>
      <c r="D25" s="195">
        <v>79</v>
      </c>
    </row>
    <row r="26" spans="2:4" ht="15.5" x14ac:dyDescent="0.35">
      <c r="B26" s="79" t="s">
        <v>91</v>
      </c>
      <c r="C26" s="181">
        <f>+SUM(C23:C25)</f>
        <v>352</v>
      </c>
      <c r="D26" s="181">
        <f>+SUM(D23:D25)</f>
        <v>358</v>
      </c>
    </row>
    <row r="27" spans="2:4" ht="15.5" x14ac:dyDescent="0.35">
      <c r="B27" s="13">
        <v>44562</v>
      </c>
      <c r="C27" s="176">
        <v>56</v>
      </c>
      <c r="D27" s="176">
        <v>52</v>
      </c>
    </row>
    <row r="28" spans="2:4" ht="15.5" x14ac:dyDescent="0.35">
      <c r="B28" s="14">
        <v>44593</v>
      </c>
      <c r="C28" s="176">
        <v>115</v>
      </c>
      <c r="D28" s="176">
        <v>110</v>
      </c>
    </row>
    <row r="29" spans="2:4" ht="15.5" x14ac:dyDescent="0.35">
      <c r="B29" s="7">
        <v>44621</v>
      </c>
      <c r="C29" s="176">
        <v>106</v>
      </c>
      <c r="D29" s="176">
        <v>102</v>
      </c>
    </row>
    <row r="30" spans="2:4" ht="15.5" x14ac:dyDescent="0.35">
      <c r="B30" s="79" t="s">
        <v>92</v>
      </c>
      <c r="C30" s="181">
        <f>+SUM(C27:C29)</f>
        <v>277</v>
      </c>
      <c r="D30" s="181">
        <f>+SUM(D27:D29)</f>
        <v>264</v>
      </c>
    </row>
    <row r="31" spans="2:4" ht="15.5" x14ac:dyDescent="0.35">
      <c r="B31" s="62">
        <v>44652</v>
      </c>
      <c r="C31" s="183">
        <v>57</v>
      </c>
      <c r="D31" s="183">
        <v>53</v>
      </c>
    </row>
    <row r="32" spans="2:4" ht="15.5" x14ac:dyDescent="0.35">
      <c r="B32" s="13">
        <v>44682</v>
      </c>
      <c r="C32" s="183">
        <v>73</v>
      </c>
      <c r="D32" s="183">
        <v>89</v>
      </c>
    </row>
    <row r="33" spans="2:4" ht="15.5" x14ac:dyDescent="0.35">
      <c r="B33" s="14">
        <v>44713</v>
      </c>
      <c r="C33" s="183">
        <v>80</v>
      </c>
      <c r="D33" s="183">
        <v>78</v>
      </c>
    </row>
    <row r="34" spans="2:4" ht="15.5" x14ac:dyDescent="0.35">
      <c r="B34" s="79" t="s">
        <v>93</v>
      </c>
      <c r="C34" s="181">
        <f>+SUM(C31:C33)</f>
        <v>210</v>
      </c>
      <c r="D34" s="181">
        <f>+SUM(D31:D33)</f>
        <v>220</v>
      </c>
    </row>
    <row r="35" spans="2:4" ht="15.5" x14ac:dyDescent="0.35">
      <c r="B35" s="7">
        <v>44743</v>
      </c>
      <c r="C35" s="183">
        <v>81</v>
      </c>
      <c r="D35" s="183">
        <v>82</v>
      </c>
    </row>
    <row r="36" spans="2:4" ht="15.5" x14ac:dyDescent="0.35">
      <c r="B36" s="62">
        <v>44774</v>
      </c>
      <c r="C36" s="183">
        <v>56</v>
      </c>
      <c r="D36" s="183">
        <v>54</v>
      </c>
    </row>
    <row r="37" spans="2:4" ht="15.5" x14ac:dyDescent="0.35">
      <c r="B37" s="13">
        <v>44805</v>
      </c>
      <c r="C37" s="183">
        <v>73</v>
      </c>
      <c r="D37" s="183">
        <v>75</v>
      </c>
    </row>
    <row r="38" spans="2:4" ht="15.5" x14ac:dyDescent="0.35">
      <c r="B38" s="79" t="s">
        <v>94</v>
      </c>
      <c r="C38" s="181">
        <f>+SUM(C35:C37)</f>
        <v>210</v>
      </c>
      <c r="D38" s="181">
        <f>+SUM(D35:D37)</f>
        <v>211</v>
      </c>
    </row>
    <row r="39" spans="2:4" ht="15.5" x14ac:dyDescent="0.35">
      <c r="B39" s="13">
        <v>44835</v>
      </c>
      <c r="C39" s="183">
        <v>64</v>
      </c>
      <c r="D39" s="183">
        <v>65</v>
      </c>
    </row>
    <row r="40" spans="2:4" ht="15.5" x14ac:dyDescent="0.35">
      <c r="B40" s="13">
        <v>44866</v>
      </c>
      <c r="C40" s="183">
        <v>51</v>
      </c>
      <c r="D40" s="183">
        <v>51</v>
      </c>
    </row>
    <row r="41" spans="2:4" ht="15.5" x14ac:dyDescent="0.35">
      <c r="B41" s="13">
        <v>44896</v>
      </c>
      <c r="C41" s="183">
        <v>58</v>
      </c>
      <c r="D41" s="183">
        <v>56</v>
      </c>
    </row>
    <row r="42" spans="2:4" ht="15.5" x14ac:dyDescent="0.35">
      <c r="B42" s="72" t="s">
        <v>95</v>
      </c>
      <c r="C42" s="181">
        <f>+SUM(C39:C41)</f>
        <v>173</v>
      </c>
      <c r="D42" s="181">
        <f>+SUM(D39:D41)</f>
        <v>172</v>
      </c>
    </row>
    <row r="43" spans="2:4" ht="15.5" x14ac:dyDescent="0.35">
      <c r="B43" s="13">
        <v>44927</v>
      </c>
      <c r="C43" s="183">
        <v>47</v>
      </c>
      <c r="D43" s="183">
        <v>49</v>
      </c>
    </row>
    <row r="44" spans="2:4" ht="15.5" x14ac:dyDescent="0.35">
      <c r="B44" s="13">
        <v>44958</v>
      </c>
      <c r="C44" s="183">
        <v>64</v>
      </c>
      <c r="D44" s="183">
        <v>58</v>
      </c>
    </row>
    <row r="45" spans="2:4" ht="15.5" x14ac:dyDescent="0.35">
      <c r="B45" s="13">
        <v>44986</v>
      </c>
      <c r="C45" s="183">
        <v>77</v>
      </c>
      <c r="D45" s="183">
        <v>84</v>
      </c>
    </row>
    <row r="46" spans="2:4" ht="15.5" x14ac:dyDescent="0.35">
      <c r="B46" s="72" t="s">
        <v>96</v>
      </c>
      <c r="C46" s="181">
        <f>+SUM(C43:C45)</f>
        <v>188</v>
      </c>
      <c r="D46" s="181">
        <f>+SUM(D43:D45)</f>
        <v>191</v>
      </c>
    </row>
    <row r="47" spans="2:4" ht="15.5" x14ac:dyDescent="0.35">
      <c r="B47" s="13">
        <v>45017</v>
      </c>
      <c r="C47" s="183">
        <v>38</v>
      </c>
      <c r="D47" s="183">
        <v>38</v>
      </c>
    </row>
    <row r="48" spans="2:4" ht="15.5" x14ac:dyDescent="0.35">
      <c r="B48" s="13">
        <v>45047</v>
      </c>
      <c r="C48" s="183">
        <v>45</v>
      </c>
      <c r="D48" s="183">
        <v>45</v>
      </c>
    </row>
    <row r="49" spans="2:4" ht="15.5" x14ac:dyDescent="0.35">
      <c r="B49" s="13">
        <v>45078</v>
      </c>
      <c r="C49" s="183">
        <v>39</v>
      </c>
      <c r="D49" s="183">
        <v>39</v>
      </c>
    </row>
    <row r="50" spans="2:4" ht="15.5" x14ac:dyDescent="0.35">
      <c r="B50" s="72" t="s">
        <v>184</v>
      </c>
      <c r="C50" s="181">
        <f>+SUM(C47:C49)</f>
        <v>122</v>
      </c>
      <c r="D50" s="181">
        <f>+SUM(D47:D49)</f>
        <v>122</v>
      </c>
    </row>
    <row r="51" spans="2:4" ht="15.5" x14ac:dyDescent="0.35">
      <c r="B51" s="13">
        <v>45108</v>
      </c>
      <c r="C51" s="183">
        <v>42</v>
      </c>
      <c r="D51" s="183">
        <v>42</v>
      </c>
    </row>
    <row r="52" spans="2:4" ht="15.5" x14ac:dyDescent="0.35">
      <c r="B52" s="13">
        <v>45139</v>
      </c>
      <c r="C52" s="183">
        <v>48</v>
      </c>
      <c r="D52" s="183">
        <v>48</v>
      </c>
    </row>
    <row r="53" spans="2:4" ht="15.5" x14ac:dyDescent="0.35">
      <c r="B53" s="13">
        <v>45170</v>
      </c>
      <c r="C53" s="183">
        <v>40</v>
      </c>
      <c r="D53" s="183">
        <v>40</v>
      </c>
    </row>
    <row r="54" spans="2:4" ht="15.5" x14ac:dyDescent="0.35">
      <c r="B54" s="72" t="s">
        <v>185</v>
      </c>
      <c r="C54" s="181">
        <f>+SUM(C51:C53)</f>
        <v>130</v>
      </c>
      <c r="D54" s="181">
        <f>+SUM(D51:D53)</f>
        <v>130</v>
      </c>
    </row>
    <row r="55" spans="2:4" ht="15.5" x14ac:dyDescent="0.35">
      <c r="B55" s="13">
        <v>45200</v>
      </c>
      <c r="C55" s="183">
        <v>39</v>
      </c>
      <c r="D55" s="183">
        <v>39</v>
      </c>
    </row>
    <row r="56" spans="2:4" ht="15.5" x14ac:dyDescent="0.35">
      <c r="B56" s="13">
        <v>45231</v>
      </c>
      <c r="C56" s="183">
        <v>22</v>
      </c>
      <c r="D56" s="183">
        <v>22</v>
      </c>
    </row>
    <row r="57" spans="2:4" ht="15.5" x14ac:dyDescent="0.35">
      <c r="B57" s="13">
        <v>45261</v>
      </c>
      <c r="C57" s="183">
        <v>36</v>
      </c>
      <c r="D57" s="183">
        <v>36</v>
      </c>
    </row>
    <row r="58" spans="2:4" ht="15.5" x14ac:dyDescent="0.35">
      <c r="B58" s="72" t="s">
        <v>186</v>
      </c>
      <c r="C58" s="181">
        <f>+SUM(C55:C57)</f>
        <v>97</v>
      </c>
      <c r="D58" s="181">
        <f>+SUM(D55:D57)</f>
        <v>97</v>
      </c>
    </row>
    <row r="59" spans="2:4" ht="15.5" x14ac:dyDescent="0.35">
      <c r="B59" s="13">
        <v>45292</v>
      </c>
      <c r="C59" s="183">
        <v>57</v>
      </c>
      <c r="D59" s="183">
        <v>57</v>
      </c>
    </row>
    <row r="60" spans="2:4" ht="15.5" x14ac:dyDescent="0.35">
      <c r="B60" s="13">
        <v>45323</v>
      </c>
      <c r="C60" s="183">
        <v>60</v>
      </c>
      <c r="D60" s="183">
        <v>60</v>
      </c>
    </row>
    <row r="61" spans="2:4" ht="15.5" x14ac:dyDescent="0.35">
      <c r="B61" s="13">
        <v>45352</v>
      </c>
      <c r="C61" s="183">
        <v>57</v>
      </c>
      <c r="D61" s="183">
        <v>57</v>
      </c>
    </row>
    <row r="62" spans="2:4" ht="15.5" x14ac:dyDescent="0.35">
      <c r="B62" s="72" t="s">
        <v>187</v>
      </c>
      <c r="C62" s="181">
        <f>+SUM(C59:C61)</f>
        <v>174</v>
      </c>
      <c r="D62" s="181">
        <f>+SUM(D59:D61)</f>
        <v>174</v>
      </c>
    </row>
    <row r="64" spans="2:4" ht="18.5" x14ac:dyDescent="0.45">
      <c r="B64" s="3" t="s">
        <v>97</v>
      </c>
    </row>
    <row r="65" spans="2:5" ht="43.5" x14ac:dyDescent="0.35">
      <c r="B65" s="45" t="s">
        <v>176</v>
      </c>
      <c r="E65" s="59" t="s">
        <v>177</v>
      </c>
    </row>
    <row r="67" spans="2:5" x14ac:dyDescent="0.35">
      <c r="B67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i5Bd5ntRItUBBLk1wtxpRxBKrQU1vKTR5dhyA1//jQp48bQMzskOTKxUERYqX/j7UNurE2OkD3M2oVhzKfdBJA==" saltValue="YlFIIahylwVLSunWwZzKRQ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/>
  <dimension ref="B1:E69"/>
  <sheetViews>
    <sheetView showGridLines="0" tabSelected="1" zoomScaleNormal="100" workbookViewId="0">
      <selection activeCell="B3" sqref="B3:D3"/>
    </sheetView>
  </sheetViews>
  <sheetFormatPr baseColWidth="10" defaultColWidth="9.1796875" defaultRowHeight="14.5" x14ac:dyDescent="0.35"/>
  <cols>
    <col min="1" max="1" width="5.7265625" customWidth="1"/>
    <col min="2" max="2" width="14.81640625" style="6" customWidth="1"/>
    <col min="3" max="3" width="15.54296875" customWidth="1"/>
    <col min="4" max="4" width="14" bestFit="1" customWidth="1"/>
    <col min="5" max="5" width="49.54296875" customWidth="1"/>
  </cols>
  <sheetData>
    <row r="1" spans="2:4" ht="27.5" customHeight="1" x14ac:dyDescent="0.35"/>
    <row r="2" spans="2:4" ht="20.149999999999999" customHeight="1" x14ac:dyDescent="0.45">
      <c r="B2" s="15" t="s">
        <v>178</v>
      </c>
    </row>
    <row r="3" spans="2:4" ht="30" customHeight="1" x14ac:dyDescent="0.35">
      <c r="B3" s="286" t="s">
        <v>179</v>
      </c>
      <c r="C3" s="286"/>
      <c r="D3" s="286"/>
    </row>
    <row r="4" spans="2:4" ht="30" customHeight="1" x14ac:dyDescent="0.35">
      <c r="B4" s="22" t="s">
        <v>1</v>
      </c>
      <c r="C4" s="23" t="s">
        <v>71</v>
      </c>
      <c r="D4" s="19" t="s">
        <v>180</v>
      </c>
    </row>
    <row r="5" spans="2:4" ht="15.5" x14ac:dyDescent="0.35">
      <c r="B5" s="21">
        <v>44073</v>
      </c>
      <c r="C5" s="8">
        <v>66</v>
      </c>
      <c r="D5" s="9">
        <v>82</v>
      </c>
    </row>
    <row r="6" spans="2:4" ht="15.5" x14ac:dyDescent="0.35">
      <c r="B6" s="21">
        <v>44104</v>
      </c>
      <c r="C6" s="8">
        <v>88</v>
      </c>
      <c r="D6" s="9">
        <v>54</v>
      </c>
    </row>
    <row r="7" spans="2:4" ht="15.5" x14ac:dyDescent="0.35">
      <c r="B7" s="79" t="s">
        <v>86</v>
      </c>
      <c r="C7" s="73">
        <f>+SUM(C4:C6)</f>
        <v>154</v>
      </c>
      <c r="D7" s="73">
        <f>+SUM(D4:D6)</f>
        <v>136</v>
      </c>
    </row>
    <row r="8" spans="2:4" ht="15.5" x14ac:dyDescent="0.35">
      <c r="B8" s="7">
        <v>44135</v>
      </c>
      <c r="C8" s="8">
        <v>70</v>
      </c>
      <c r="D8" s="9">
        <v>84</v>
      </c>
    </row>
    <row r="9" spans="2:4" ht="15.5" x14ac:dyDescent="0.35">
      <c r="B9" s="7">
        <v>44165</v>
      </c>
      <c r="C9" s="8">
        <v>40</v>
      </c>
      <c r="D9" s="9">
        <v>81</v>
      </c>
    </row>
    <row r="10" spans="2:4" ht="15.5" x14ac:dyDescent="0.35">
      <c r="B10" s="7">
        <v>44196</v>
      </c>
      <c r="C10" s="8">
        <v>35</v>
      </c>
      <c r="D10" s="70">
        <v>9</v>
      </c>
    </row>
    <row r="11" spans="2:4" ht="15.5" x14ac:dyDescent="0.35">
      <c r="B11" s="79" t="s">
        <v>87</v>
      </c>
      <c r="C11" s="73">
        <f>+SUM(C8:C10)</f>
        <v>145</v>
      </c>
      <c r="D11" s="73">
        <f>+SUM(D8:D10)</f>
        <v>174</v>
      </c>
    </row>
    <row r="12" spans="2:4" ht="15.5" x14ac:dyDescent="0.35">
      <c r="B12" s="7">
        <v>44227</v>
      </c>
      <c r="C12" s="8">
        <v>18</v>
      </c>
      <c r="D12" s="70">
        <v>35</v>
      </c>
    </row>
    <row r="13" spans="2:4" ht="15.5" x14ac:dyDescent="0.35">
      <c r="B13" s="7">
        <v>44255</v>
      </c>
      <c r="C13" s="8">
        <v>23</v>
      </c>
      <c r="D13" s="70">
        <v>23</v>
      </c>
    </row>
    <row r="14" spans="2:4" ht="15.5" x14ac:dyDescent="0.35">
      <c r="B14" s="7">
        <v>44286</v>
      </c>
      <c r="C14" s="8">
        <v>17</v>
      </c>
      <c r="D14" s="70">
        <v>25</v>
      </c>
    </row>
    <row r="15" spans="2:4" ht="15.5" x14ac:dyDescent="0.35">
      <c r="B15" s="79" t="s">
        <v>88</v>
      </c>
      <c r="C15" s="73">
        <f>+SUM(C12:C14)</f>
        <v>58</v>
      </c>
      <c r="D15" s="73">
        <f>+SUM(D12:D14)</f>
        <v>83</v>
      </c>
    </row>
    <row r="16" spans="2:4" ht="15.5" x14ac:dyDescent="0.35">
      <c r="B16" s="13">
        <v>44287</v>
      </c>
      <c r="C16" s="8">
        <v>52</v>
      </c>
      <c r="D16" s="70">
        <v>14</v>
      </c>
    </row>
    <row r="17" spans="2:4" ht="15.5" x14ac:dyDescent="0.35">
      <c r="B17" s="13">
        <v>44317</v>
      </c>
      <c r="C17" s="8">
        <v>38</v>
      </c>
      <c r="D17" s="70">
        <v>53</v>
      </c>
    </row>
    <row r="18" spans="2:4" ht="15.5" x14ac:dyDescent="0.35">
      <c r="B18" s="14">
        <v>44348</v>
      </c>
      <c r="C18" s="8">
        <v>25</v>
      </c>
      <c r="D18" s="70">
        <v>37</v>
      </c>
    </row>
    <row r="19" spans="2:4" ht="15.5" x14ac:dyDescent="0.35">
      <c r="B19" s="79" t="s">
        <v>89</v>
      </c>
      <c r="C19" s="73">
        <f>+SUM(C16:C18)</f>
        <v>115</v>
      </c>
      <c r="D19" s="73">
        <f>+SUM(D16:D18)</f>
        <v>104</v>
      </c>
    </row>
    <row r="20" spans="2:4" ht="15.5" x14ac:dyDescent="0.35">
      <c r="B20" s="7">
        <v>44378</v>
      </c>
      <c r="C20" s="8">
        <v>46</v>
      </c>
      <c r="D20" s="70">
        <v>43</v>
      </c>
    </row>
    <row r="21" spans="2:4" ht="15.5" x14ac:dyDescent="0.35">
      <c r="B21" s="7">
        <v>44409</v>
      </c>
      <c r="C21" s="8">
        <v>43</v>
      </c>
      <c r="D21" s="70">
        <v>41</v>
      </c>
    </row>
    <row r="22" spans="2:4" ht="15.5" x14ac:dyDescent="0.35">
      <c r="B22" s="62">
        <v>44440</v>
      </c>
      <c r="C22" s="8">
        <v>26</v>
      </c>
      <c r="D22" s="70">
        <v>37</v>
      </c>
    </row>
    <row r="23" spans="2:4" ht="15.5" x14ac:dyDescent="0.35">
      <c r="B23" s="79" t="s">
        <v>90</v>
      </c>
      <c r="C23" s="73">
        <f>+SUM(C20:C22)</f>
        <v>115</v>
      </c>
      <c r="D23" s="73">
        <f>+SUM(D20:D22)</f>
        <v>121</v>
      </c>
    </row>
    <row r="24" spans="2:4" ht="15.5" x14ac:dyDescent="0.35">
      <c r="B24" s="62">
        <v>44470</v>
      </c>
      <c r="C24" s="8">
        <v>34</v>
      </c>
      <c r="D24" s="70">
        <v>30</v>
      </c>
    </row>
    <row r="25" spans="2:4" ht="15.5" x14ac:dyDescent="0.35">
      <c r="B25" s="62">
        <v>44501</v>
      </c>
      <c r="C25" s="8">
        <v>42</v>
      </c>
      <c r="D25" s="70">
        <v>21</v>
      </c>
    </row>
    <row r="26" spans="2:4" ht="15.5" x14ac:dyDescent="0.35">
      <c r="B26" s="62">
        <v>44531</v>
      </c>
      <c r="C26" s="8">
        <v>21</v>
      </c>
      <c r="D26" s="70">
        <v>53</v>
      </c>
    </row>
    <row r="27" spans="2:4" ht="15.5" x14ac:dyDescent="0.35">
      <c r="B27" s="79" t="s">
        <v>91</v>
      </c>
      <c r="C27" s="73">
        <f>+SUM(C24:C26)</f>
        <v>97</v>
      </c>
      <c r="D27" s="73">
        <f>+SUM(D24:D26)</f>
        <v>104</v>
      </c>
    </row>
    <row r="28" spans="2:4" ht="15.5" x14ac:dyDescent="0.35">
      <c r="B28" s="13">
        <v>44562</v>
      </c>
      <c r="C28" s="8">
        <v>36</v>
      </c>
      <c r="D28" s="70">
        <v>21</v>
      </c>
    </row>
    <row r="29" spans="2:4" ht="15.5" x14ac:dyDescent="0.35">
      <c r="B29" s="14">
        <v>44593</v>
      </c>
      <c r="C29" s="8">
        <v>28</v>
      </c>
      <c r="D29" s="70">
        <v>40</v>
      </c>
    </row>
    <row r="30" spans="2:4" ht="15.5" x14ac:dyDescent="0.35">
      <c r="B30" s="7">
        <v>44621</v>
      </c>
      <c r="C30" s="8">
        <v>53</v>
      </c>
      <c r="D30" s="70">
        <v>52</v>
      </c>
    </row>
    <row r="31" spans="2:4" ht="15.5" x14ac:dyDescent="0.35">
      <c r="B31" s="79" t="s">
        <v>92</v>
      </c>
      <c r="C31" s="73">
        <f>+SUM(C28:C30)</f>
        <v>117</v>
      </c>
      <c r="D31" s="73">
        <f>+SUM(D28:D30)</f>
        <v>113</v>
      </c>
    </row>
    <row r="32" spans="2:4" ht="15.5" x14ac:dyDescent="0.35">
      <c r="B32" s="62">
        <v>44652</v>
      </c>
      <c r="C32" s="12">
        <v>80</v>
      </c>
      <c r="D32" s="78">
        <v>18</v>
      </c>
    </row>
    <row r="33" spans="2:5" ht="15.5" x14ac:dyDescent="0.35">
      <c r="B33" s="62">
        <v>44682</v>
      </c>
      <c r="C33" s="12">
        <v>48</v>
      </c>
      <c r="D33" s="78">
        <v>80</v>
      </c>
    </row>
    <row r="34" spans="2:5" ht="15.5" x14ac:dyDescent="0.35">
      <c r="B34" s="62">
        <v>44713</v>
      </c>
      <c r="C34" s="12">
        <v>34</v>
      </c>
      <c r="D34" s="78">
        <v>41</v>
      </c>
      <c r="E34" s="80"/>
    </row>
    <row r="35" spans="2:5" ht="15.5" x14ac:dyDescent="0.35">
      <c r="B35" s="79" t="s">
        <v>93</v>
      </c>
      <c r="C35" s="73">
        <f>+SUM(C32:C34)</f>
        <v>162</v>
      </c>
      <c r="D35" s="73">
        <f>+SUM(D32:D34)</f>
        <v>139</v>
      </c>
    </row>
    <row r="36" spans="2:5" ht="15.5" x14ac:dyDescent="0.35">
      <c r="B36" s="62">
        <v>44743</v>
      </c>
      <c r="C36" s="8">
        <v>30</v>
      </c>
      <c r="D36" s="70">
        <v>38</v>
      </c>
    </row>
    <row r="37" spans="2:5" ht="15.5" x14ac:dyDescent="0.35">
      <c r="B37" s="62">
        <v>44774</v>
      </c>
      <c r="C37" s="12">
        <v>45</v>
      </c>
      <c r="D37" s="78">
        <v>24</v>
      </c>
    </row>
    <row r="38" spans="2:5" ht="15.5" x14ac:dyDescent="0.35">
      <c r="B38" s="62">
        <v>44805</v>
      </c>
      <c r="C38" s="12">
        <v>11</v>
      </c>
      <c r="D38" s="78">
        <v>46</v>
      </c>
    </row>
    <row r="39" spans="2:5" ht="15.5" x14ac:dyDescent="0.35">
      <c r="B39" s="79" t="s">
        <v>94</v>
      </c>
      <c r="C39" s="73">
        <f>+SUM(C36:C38)</f>
        <v>86</v>
      </c>
      <c r="D39" s="73">
        <f>+SUM(D36:D38)</f>
        <v>108</v>
      </c>
    </row>
    <row r="40" spans="2:5" ht="15.5" x14ac:dyDescent="0.35">
      <c r="B40" s="47">
        <v>44835</v>
      </c>
      <c r="C40" s="8">
        <v>48</v>
      </c>
      <c r="D40" s="70">
        <v>51</v>
      </c>
    </row>
    <row r="41" spans="2:5" ht="15.5" x14ac:dyDescent="0.35">
      <c r="B41" s="47">
        <v>44866</v>
      </c>
      <c r="C41" s="12">
        <v>19</v>
      </c>
      <c r="D41" s="78">
        <v>48</v>
      </c>
    </row>
    <row r="42" spans="2:5" ht="15.5" x14ac:dyDescent="0.35">
      <c r="B42" s="47">
        <v>44896</v>
      </c>
      <c r="C42" s="12">
        <v>22</v>
      </c>
      <c r="D42" s="78">
        <v>28</v>
      </c>
    </row>
    <row r="43" spans="2:5" ht="15.5" x14ac:dyDescent="0.35">
      <c r="B43" s="72" t="s">
        <v>95</v>
      </c>
      <c r="C43" s="196">
        <f>+SUM(C40:C42)</f>
        <v>89</v>
      </c>
      <c r="D43" s="196">
        <f>+SUM(D40:D42)</f>
        <v>127</v>
      </c>
    </row>
    <row r="44" spans="2:5" ht="15.5" x14ac:dyDescent="0.35">
      <c r="B44" s="47">
        <v>44927</v>
      </c>
      <c r="C44" s="8">
        <v>46</v>
      </c>
      <c r="D44" s="70">
        <v>17</v>
      </c>
    </row>
    <row r="45" spans="2:5" ht="15.5" x14ac:dyDescent="0.35">
      <c r="B45" s="47">
        <v>44958</v>
      </c>
      <c r="C45" s="12">
        <v>65</v>
      </c>
      <c r="D45" s="78">
        <v>44</v>
      </c>
    </row>
    <row r="46" spans="2:5" ht="15.5" x14ac:dyDescent="0.35">
      <c r="B46" s="47">
        <v>44986</v>
      </c>
      <c r="C46" s="12">
        <v>83</v>
      </c>
      <c r="D46" s="78">
        <v>66</v>
      </c>
    </row>
    <row r="47" spans="2:5" ht="15.5" x14ac:dyDescent="0.35">
      <c r="B47" s="72" t="s">
        <v>96</v>
      </c>
      <c r="C47" s="196">
        <f>+SUM(C44:C46)</f>
        <v>194</v>
      </c>
      <c r="D47" s="196">
        <f>+SUM(D44:D46)</f>
        <v>127</v>
      </c>
    </row>
    <row r="48" spans="2:5" ht="15.5" x14ac:dyDescent="0.35">
      <c r="B48" s="13">
        <v>45017</v>
      </c>
      <c r="C48" s="12">
        <v>66</v>
      </c>
      <c r="D48" s="78">
        <v>82</v>
      </c>
    </row>
    <row r="49" spans="2:4" ht="15.5" x14ac:dyDescent="0.35">
      <c r="B49" s="13">
        <v>45047</v>
      </c>
      <c r="C49" s="12">
        <v>85</v>
      </c>
      <c r="D49" s="78">
        <v>91</v>
      </c>
    </row>
    <row r="50" spans="2:4" ht="15.5" x14ac:dyDescent="0.35">
      <c r="B50" s="13">
        <v>45078</v>
      </c>
      <c r="C50" s="12">
        <v>76</v>
      </c>
      <c r="D50" s="78">
        <v>69</v>
      </c>
    </row>
    <row r="51" spans="2:4" ht="15.5" x14ac:dyDescent="0.35">
      <c r="B51" s="72" t="s">
        <v>184</v>
      </c>
      <c r="C51" s="196">
        <f>+SUM(C48:C50)</f>
        <v>227</v>
      </c>
      <c r="D51" s="196">
        <f>+SUM(D48:D50)</f>
        <v>242</v>
      </c>
    </row>
    <row r="52" spans="2:4" ht="15.5" x14ac:dyDescent="0.35">
      <c r="B52" s="13">
        <v>45108</v>
      </c>
      <c r="C52" s="12">
        <v>75</v>
      </c>
      <c r="D52" s="78">
        <v>101</v>
      </c>
    </row>
    <row r="53" spans="2:4" ht="15.5" x14ac:dyDescent="0.35">
      <c r="B53" s="13">
        <v>45139</v>
      </c>
      <c r="C53" s="12">
        <v>63</v>
      </c>
      <c r="D53" s="78">
        <v>54</v>
      </c>
    </row>
    <row r="54" spans="2:4" ht="15.5" x14ac:dyDescent="0.35">
      <c r="B54" s="13">
        <v>45170</v>
      </c>
      <c r="C54" s="12">
        <v>68</v>
      </c>
      <c r="D54" s="78">
        <v>63</v>
      </c>
    </row>
    <row r="55" spans="2:4" ht="15.5" x14ac:dyDescent="0.35">
      <c r="B55" s="72" t="s">
        <v>185</v>
      </c>
      <c r="C55" s="196">
        <f>+SUM(C52:C54)</f>
        <v>206</v>
      </c>
      <c r="D55" s="196">
        <f>+SUM(D52:D54)</f>
        <v>218</v>
      </c>
    </row>
    <row r="56" spans="2:4" ht="15.5" x14ac:dyDescent="0.35">
      <c r="B56" s="13">
        <v>45200</v>
      </c>
      <c r="C56" s="12">
        <v>59</v>
      </c>
      <c r="D56" s="78">
        <v>68</v>
      </c>
    </row>
    <row r="57" spans="2:4" ht="15.5" x14ac:dyDescent="0.35">
      <c r="B57" s="13">
        <v>45231</v>
      </c>
      <c r="C57" s="12">
        <v>67</v>
      </c>
      <c r="D57" s="78">
        <v>54</v>
      </c>
    </row>
    <row r="58" spans="2:4" ht="15.5" x14ac:dyDescent="0.35">
      <c r="B58" s="13">
        <v>45261</v>
      </c>
      <c r="C58" s="12">
        <v>51</v>
      </c>
      <c r="D58" s="78">
        <v>69</v>
      </c>
    </row>
    <row r="59" spans="2:4" ht="15.5" x14ac:dyDescent="0.35">
      <c r="B59" s="72" t="s">
        <v>185</v>
      </c>
      <c r="C59" s="196">
        <f>+SUM(C56:C58)</f>
        <v>177</v>
      </c>
      <c r="D59" s="196">
        <f>+SUM(D56:D58)</f>
        <v>191</v>
      </c>
    </row>
    <row r="60" spans="2:4" ht="15.5" x14ac:dyDescent="0.35">
      <c r="B60" s="13">
        <v>45292</v>
      </c>
      <c r="C60" s="12">
        <v>45</v>
      </c>
      <c r="D60" s="78">
        <v>41</v>
      </c>
    </row>
    <row r="61" spans="2:4" ht="15.5" x14ac:dyDescent="0.35">
      <c r="B61" s="13">
        <v>45323</v>
      </c>
      <c r="C61" s="12">
        <v>37</v>
      </c>
      <c r="D61" s="78">
        <v>55</v>
      </c>
    </row>
    <row r="62" spans="2:4" ht="15.5" x14ac:dyDescent="0.35">
      <c r="B62" s="13">
        <v>45352</v>
      </c>
      <c r="C62" s="12">
        <v>41</v>
      </c>
      <c r="D62" s="78">
        <v>34</v>
      </c>
    </row>
    <row r="63" spans="2:4" ht="15.5" x14ac:dyDescent="0.35">
      <c r="B63" s="72" t="s">
        <v>187</v>
      </c>
      <c r="C63" s="196">
        <f>+SUM(C60:C62)</f>
        <v>123</v>
      </c>
      <c r="D63" s="196">
        <f>+SUM(D60:D62)</f>
        <v>130</v>
      </c>
    </row>
    <row r="66" spans="2:5" ht="18.5" x14ac:dyDescent="0.45">
      <c r="B66" s="3" t="s">
        <v>97</v>
      </c>
    </row>
    <row r="67" spans="2:5" ht="43.5" x14ac:dyDescent="0.35">
      <c r="B67" s="45" t="s">
        <v>181</v>
      </c>
      <c r="E67" s="80" t="s">
        <v>182</v>
      </c>
    </row>
    <row r="69" spans="2:5" x14ac:dyDescent="0.35">
      <c r="B69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XjlVok9EGJnpgpKdaNO97VjEJwfXoFIWD/+EuS+sm6hwl1xaxAP8z0U3rFWH5MofHEol+84G8o1HD4yyB6/baQ==" saltValue="Uy4LgK5B0PNY40Y7PansnQ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20" ma:contentTypeDescription="Create a new document." ma:contentTypeScope="" ma:versionID="870a7ce9712592fda9241b29a4e06804">
  <xsd:schema xmlns:xsd="http://www.w3.org/2001/XMLSchema" xmlns:xs="http://www.w3.org/2001/XMLSchema" xmlns:p="http://schemas.microsoft.com/office/2006/metadata/properties" xmlns:ns1="http://schemas.microsoft.com/sharepoint/v3" xmlns:ns2="b2b85fe9-15c8-487f-9d77-21c36fc93def" xmlns:ns3="8bf672cc-fcab-4e04-a56a-590abde415d7" targetNamespace="http://schemas.microsoft.com/office/2006/metadata/properties" ma:root="true" ma:fieldsID="5e0cd8c8571897d2f06a6e7c94956430" ns1:_="" ns2:_="" ns3:_="">
    <xsd:import namespace="http://schemas.microsoft.com/sharepoint/v3"/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7F157E-27F4-4C9A-BB13-E3175A5B9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635C2E-4FB7-42A4-B71F-C7B1305E83C9}">
  <ds:schemaRefs>
    <ds:schemaRef ds:uri="http://schemas.microsoft.com/office/2006/metadata/properties"/>
    <ds:schemaRef ds:uri="http://schemas.microsoft.com/office/infopath/2007/PartnerControls"/>
    <ds:schemaRef ds:uri="8bf672cc-fcab-4e04-a56a-590abde415d7"/>
    <ds:schemaRef ds:uri="b2b85fe9-15c8-487f-9d77-21c36fc93de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Flujo de contactos</vt:lpstr>
      <vt:lpstr>Hoja1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Camille Peña Cabral</cp:lastModifiedBy>
  <cp:revision/>
  <dcterms:created xsi:type="dcterms:W3CDTF">2021-05-31T14:52:54Z</dcterms:created>
  <dcterms:modified xsi:type="dcterms:W3CDTF">2024-04-22T13:27:28Z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